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ebastiaanBr.CTB\Desktop\"/>
    </mc:Choice>
  </mc:AlternateContent>
  <xr:revisionPtr revIDLastSave="0" documentId="8_{5C5DA42A-C893-4A14-A86C-A1A4C1C194E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PELREGELS" sheetId="4" r:id="rId1"/>
    <sheet name="POULEWEDSTRIJDEN" sheetId="1" r:id="rId2"/>
    <sheet name="EINDSTANDEN POULE" sheetId="2" r:id="rId3"/>
    <sheet name="BONUSVRAGEN" sheetId="3" r:id="rId4"/>
  </sheets>
  <definedNames>
    <definedName name="_xlnm._FilterDatabase" localSheetId="1" hidden="1">POULEWEDSTRIJDEN!$A$2:$U$42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2" l="1"/>
  <c r="Q32" i="2" l="1"/>
  <c r="Q31" i="2"/>
  <c r="Q30" i="2"/>
  <c r="Q29" i="2"/>
  <c r="Q28" i="2"/>
  <c r="Q24" i="2"/>
  <c r="Q23" i="2"/>
  <c r="Q22" i="2"/>
  <c r="Q21" i="2"/>
  <c r="Q20" i="2"/>
  <c r="Q16" i="2"/>
  <c r="Q15" i="2"/>
  <c r="Q14" i="2"/>
  <c r="Q13" i="2"/>
  <c r="Q12" i="2"/>
  <c r="Q8" i="2"/>
  <c r="Q7" i="2"/>
  <c r="Q6" i="2"/>
  <c r="Q5" i="2"/>
  <c r="Q4" i="2"/>
  <c r="J11" i="2" l="1"/>
  <c r="L9" i="2"/>
  <c r="J9" i="2"/>
  <c r="L7" i="2"/>
  <c r="J7" i="2"/>
  <c r="L5" i="2"/>
  <c r="J5" i="2"/>
  <c r="S20" i="2"/>
  <c r="L52" i="1"/>
  <c r="U12" i="2" s="1"/>
  <c r="L60" i="1"/>
  <c r="U28" i="2" s="1"/>
  <c r="L59" i="1"/>
  <c r="U29" i="2" s="1"/>
  <c r="L58" i="1"/>
  <c r="U30" i="2" s="1"/>
  <c r="L57" i="1"/>
  <c r="U31" i="2" s="1"/>
  <c r="L56" i="1"/>
  <c r="U32" i="2" s="1"/>
  <c r="K60" i="1"/>
  <c r="T28" i="2" s="1"/>
  <c r="K59" i="1"/>
  <c r="T29" i="2" s="1"/>
  <c r="K58" i="1"/>
  <c r="T30" i="2" s="1"/>
  <c r="K57" i="1"/>
  <c r="T31" i="2" s="1"/>
  <c r="K56" i="1"/>
  <c r="T32" i="2" s="1"/>
  <c r="J60" i="1"/>
  <c r="S28" i="2" s="1"/>
  <c r="J59" i="1"/>
  <c r="S29" i="2" s="1"/>
  <c r="J58" i="1"/>
  <c r="S30" i="2" s="1"/>
  <c r="J57" i="1"/>
  <c r="S31" i="2" s="1"/>
  <c r="J56" i="1"/>
  <c r="S32" i="2" s="1"/>
  <c r="I60" i="1"/>
  <c r="R28" i="2" s="1"/>
  <c r="I59" i="1"/>
  <c r="R29" i="2" s="1"/>
  <c r="I58" i="1"/>
  <c r="R30" i="2" s="1"/>
  <c r="I57" i="1"/>
  <c r="R31" i="2" s="1"/>
  <c r="I56" i="1"/>
  <c r="R32" i="2" s="1"/>
  <c r="I48" i="1"/>
  <c r="R16" i="2" s="1"/>
  <c r="E60" i="1"/>
  <c r="U20" i="2" s="1"/>
  <c r="E59" i="1"/>
  <c r="U21" i="2" s="1"/>
  <c r="E58" i="1"/>
  <c r="U22" i="2" s="1"/>
  <c r="E57" i="1"/>
  <c r="U23" i="2" s="1"/>
  <c r="E56" i="1"/>
  <c r="U24" i="2" s="1"/>
  <c r="D60" i="1"/>
  <c r="T20" i="2" s="1"/>
  <c r="D59" i="1"/>
  <c r="T21" i="2" s="1"/>
  <c r="D58" i="1"/>
  <c r="T22" i="2" s="1"/>
  <c r="D57" i="1"/>
  <c r="T23" i="2" s="1"/>
  <c r="D56" i="1"/>
  <c r="T24" i="2" s="1"/>
  <c r="C60" i="1"/>
  <c r="C59" i="1"/>
  <c r="S21" i="2" s="1"/>
  <c r="C58" i="1"/>
  <c r="S22" i="2" s="1"/>
  <c r="C56" i="1"/>
  <c r="S24" i="2" s="1"/>
  <c r="C57" i="1"/>
  <c r="S23" i="2" s="1"/>
  <c r="B60" i="1"/>
  <c r="R20" i="2" s="1"/>
  <c r="B59" i="1"/>
  <c r="R21" i="2" s="1"/>
  <c r="B58" i="1"/>
  <c r="R22" i="2" s="1"/>
  <c r="B57" i="1"/>
  <c r="R23" i="2" s="1"/>
  <c r="B56" i="1"/>
  <c r="R24" i="2" s="1"/>
  <c r="L51" i="1"/>
  <c r="U13" i="2" s="1"/>
  <c r="L50" i="1"/>
  <c r="U14" i="2" s="1"/>
  <c r="L49" i="1"/>
  <c r="U15" i="2" s="1"/>
  <c r="L48" i="1"/>
  <c r="U16" i="2" s="1"/>
  <c r="K52" i="1"/>
  <c r="T12" i="2" s="1"/>
  <c r="K51" i="1"/>
  <c r="T13" i="2" s="1"/>
  <c r="K50" i="1"/>
  <c r="T14" i="2" s="1"/>
  <c r="K49" i="1"/>
  <c r="T15" i="2" s="1"/>
  <c r="K48" i="1"/>
  <c r="T16" i="2" s="1"/>
  <c r="J52" i="1"/>
  <c r="S12" i="2" s="1"/>
  <c r="J51" i="1"/>
  <c r="S13" i="2" s="1"/>
  <c r="J50" i="1"/>
  <c r="S14" i="2" s="1"/>
  <c r="J49" i="1"/>
  <c r="S15" i="2" s="1"/>
  <c r="J48" i="1"/>
  <c r="S16" i="2" s="1"/>
  <c r="I52" i="1"/>
  <c r="R12" i="2" s="1"/>
  <c r="I51" i="1"/>
  <c r="R13" i="2" s="1"/>
  <c r="I50" i="1"/>
  <c r="R14" i="2" s="1"/>
  <c r="I49" i="1"/>
  <c r="R15" i="2" s="1"/>
  <c r="E52" i="1"/>
  <c r="U4" i="2" s="1"/>
  <c r="D52" i="1"/>
  <c r="T4" i="2" s="1"/>
  <c r="E51" i="1"/>
  <c r="U5" i="2" s="1"/>
  <c r="E50" i="1"/>
  <c r="U8" i="2" s="1"/>
  <c r="E49" i="1"/>
  <c r="U6" i="2" s="1"/>
  <c r="E48" i="1"/>
  <c r="U7" i="2" s="1"/>
  <c r="D51" i="1"/>
  <c r="T5" i="2" s="1"/>
  <c r="D50" i="1"/>
  <c r="T8" i="2" s="1"/>
  <c r="D49" i="1"/>
  <c r="T6" i="2" s="1"/>
  <c r="D48" i="1"/>
  <c r="T7" i="2" s="1"/>
  <c r="C52" i="1"/>
  <c r="S4" i="2" s="1"/>
  <c r="C51" i="1"/>
  <c r="S5" i="2" s="1"/>
  <c r="C50" i="1"/>
  <c r="S8" i="2" s="1"/>
  <c r="C49" i="1"/>
  <c r="S6" i="2" s="1"/>
  <c r="C48" i="1"/>
  <c r="S7" i="2" s="1"/>
  <c r="B52" i="1"/>
  <c r="R4" i="2" s="1"/>
  <c r="B51" i="1"/>
  <c r="R5" i="2" s="1"/>
  <c r="B50" i="1"/>
  <c r="R8" i="2" s="1"/>
  <c r="B49" i="1"/>
  <c r="R6" i="2" s="1"/>
  <c r="B48" i="1"/>
  <c r="R7" i="2" s="1"/>
  <c r="M56" i="1" l="1"/>
  <c r="V32" i="2" s="1"/>
  <c r="M59" i="1"/>
  <c r="V29" i="2" s="1"/>
  <c r="F59" i="1"/>
  <c r="V21" i="2" s="1"/>
  <c r="M57" i="1"/>
  <c r="V31" i="2" s="1"/>
  <c r="F56" i="1"/>
  <c r="V24" i="2" s="1"/>
  <c r="M60" i="1"/>
  <c r="V28" i="2" s="1"/>
  <c r="F60" i="1"/>
  <c r="V20" i="2" s="1"/>
  <c r="M58" i="1"/>
  <c r="V30" i="2" s="1"/>
  <c r="F48" i="1"/>
  <c r="V7" i="2" s="1"/>
  <c r="F52" i="1"/>
  <c r="V4" i="2" s="1"/>
  <c r="F51" i="1"/>
  <c r="V5" i="2" s="1"/>
  <c r="F50" i="1"/>
  <c r="V8" i="2" s="1"/>
  <c r="F49" i="1"/>
  <c r="V6" i="2" s="1"/>
  <c r="M52" i="1"/>
  <c r="V12" i="2" s="1"/>
  <c r="M51" i="1"/>
  <c r="V13" i="2" s="1"/>
  <c r="M50" i="1"/>
  <c r="V14" i="2" s="1"/>
  <c r="M49" i="1"/>
  <c r="V15" i="2" s="1"/>
  <c r="M48" i="1"/>
  <c r="V16" i="2" s="1"/>
  <c r="F57" i="1" l="1"/>
  <c r="V23" i="2" s="1"/>
  <c r="F58" i="1" l="1"/>
  <c r="V22" i="2" s="1"/>
  <c r="J34" i="4"/>
  <c r="K33" i="4" s="1"/>
  <c r="K34" i="4" l="1"/>
  <c r="K31" i="4"/>
  <c r="K29" i="4"/>
  <c r="K28" i="4"/>
  <c r="K32" i="4"/>
  <c r="K30" i="4"/>
</calcChain>
</file>

<file path=xl/sharedStrings.xml><?xml version="1.0" encoding="utf-8"?>
<sst xmlns="http://schemas.openxmlformats.org/spreadsheetml/2006/main" count="396" uniqueCount="141">
  <si>
    <t>Dag</t>
  </si>
  <si>
    <t>Datum</t>
  </si>
  <si>
    <t>Poule</t>
  </si>
  <si>
    <t>Vrij</t>
  </si>
  <si>
    <t>A</t>
  </si>
  <si>
    <t>Engeland</t>
  </si>
  <si>
    <t>vs</t>
  </si>
  <si>
    <t>Fiji</t>
  </si>
  <si>
    <t>Zat</t>
  </si>
  <si>
    <t>C</t>
  </si>
  <si>
    <t>Tonga</t>
  </si>
  <si>
    <t>Georgië</t>
  </si>
  <si>
    <t>D</t>
  </si>
  <si>
    <t>Ierland</t>
  </si>
  <si>
    <t>Canada</t>
  </si>
  <si>
    <t>B</t>
  </si>
  <si>
    <t>Zuid Afrika</t>
  </si>
  <si>
    <t>Japan</t>
  </si>
  <si>
    <t>Frankrijk</t>
  </si>
  <si>
    <t>Italië</t>
  </si>
  <si>
    <t>Zon</t>
  </si>
  <si>
    <t xml:space="preserve">USA </t>
  </si>
  <si>
    <t>Uruguay</t>
  </si>
  <si>
    <t>Nieuw Zeeland</t>
  </si>
  <si>
    <t>Argentinië</t>
  </si>
  <si>
    <t>Woe</t>
  </si>
  <si>
    <t>Australië</t>
  </si>
  <si>
    <t>Don</t>
  </si>
  <si>
    <t>Namibië</t>
  </si>
  <si>
    <t>Samoa</t>
  </si>
  <si>
    <t>Schotland</t>
  </si>
  <si>
    <t>USA</t>
  </si>
  <si>
    <t>Din</t>
  </si>
  <si>
    <t xml:space="preserve">Wales </t>
  </si>
  <si>
    <t xml:space="preserve">Fiji </t>
  </si>
  <si>
    <t xml:space="preserve">Ierland </t>
  </si>
  <si>
    <t>Winnaar Poule B</t>
  </si>
  <si>
    <t>Runner Up Poule A</t>
  </si>
  <si>
    <t>Winnaar Poule C</t>
  </si>
  <si>
    <t>Runner Up Poule D</t>
  </si>
  <si>
    <t>Winnaar Poule D</t>
  </si>
  <si>
    <t>Runner Up Poule C</t>
  </si>
  <si>
    <t>Winnaar Poule A</t>
  </si>
  <si>
    <t>Runner Up Poule B</t>
  </si>
  <si>
    <t>Winnaar K.F. 1</t>
  </si>
  <si>
    <t>Winnaar K.F. 2</t>
  </si>
  <si>
    <t>Winnaar K.F. 3</t>
  </si>
  <si>
    <t>Winnaar K.F. 4</t>
  </si>
  <si>
    <t>Verliezer H.F. 1</t>
  </si>
  <si>
    <t>Verliezer H.F. 2</t>
  </si>
  <si>
    <t>Winnaar H.F. 1</t>
  </si>
  <si>
    <t>Winnaar H.F. 2</t>
  </si>
  <si>
    <t>GELIJK</t>
  </si>
  <si>
    <t>&gt;30pt</t>
  </si>
  <si>
    <t>POULE A</t>
  </si>
  <si>
    <t>ENGELAND</t>
  </si>
  <si>
    <t>WALES</t>
  </si>
  <si>
    <t>FIJI</t>
  </si>
  <si>
    <t>URUGUAY</t>
  </si>
  <si>
    <t>POOL B</t>
  </si>
  <si>
    <t>JAPAN</t>
  </si>
  <si>
    <t>SCHOTLAND</t>
  </si>
  <si>
    <t>POOL C</t>
  </si>
  <si>
    <t>NIEUW ZEELAND</t>
  </si>
  <si>
    <t>TONGA</t>
  </si>
  <si>
    <t>POOL D</t>
  </si>
  <si>
    <t>FRANKRIJK</t>
  </si>
  <si>
    <t>IERLAND</t>
  </si>
  <si>
    <t>CANADA</t>
  </si>
  <si>
    <t>SAMOA</t>
  </si>
  <si>
    <t>POOLS</t>
  </si>
  <si>
    <t>EINDSTAND
POOLFASE</t>
  </si>
  <si>
    <t>BONUSVRAGEN:</t>
  </si>
  <si>
    <t>Welk land scoort de meeste punten dit WK?</t>
  </si>
  <si>
    <t>Welk land krijgt de meeste punten tegen dit WK?</t>
  </si>
  <si>
    <t>Hoeveel tries worden er gedrukt in de finale?</t>
  </si>
  <si>
    <t>Hoeveel punten worden totaal gescoord dit WK? (alle landen samen)</t>
  </si>
  <si>
    <t>Wat is de nationaliteit van de ref die de finale fluit?</t>
  </si>
  <si>
    <t>Welke wedstrijd kent de grootste uitslag dit WK?</t>
  </si>
  <si>
    <t xml:space="preserve">WERELDKAMPIOEN: </t>
  </si>
  <si>
    <t>Verder moet je de kwartfinales, halve finales, troostfinale en finale voorspellen.</t>
  </si>
  <si>
    <t>Je raad welk land wint, en met welke marge.</t>
  </si>
  <si>
    <t>POULEWEDSTRIJDEN</t>
  </si>
  <si>
    <t>EINDSTANDE POULE</t>
  </si>
  <si>
    <t>Wanneer je de winstmarge goed raad ontvang je 20 extra punten.</t>
  </si>
  <si>
    <t>PUNTENTELLING</t>
  </si>
  <si>
    <t>Raad je de werelkampioen juist zijn nog een 400 punten te verdienen.</t>
  </si>
  <si>
    <t>BONUSVRAGEN</t>
  </si>
  <si>
    <t xml:space="preserve">In dit tapje staan vragen waarmee extra punten zijn te verdienen voor je poulestand. </t>
  </si>
  <si>
    <t>Vergeet deze vragen niet!</t>
  </si>
  <si>
    <t>Er zijn 40 poolwedstrijden dit kan dus 40x40 punten opleveren. Is in totaal 1600 punten</t>
  </si>
  <si>
    <t>Er zijn 4 kwartfinales dit kan dus 8x50 punten. In totaal 400 punten</t>
  </si>
  <si>
    <t>Er zijn 2 halve finales dit kan dus 4x 100 punten opleveren. In totaal 400 punten</t>
  </si>
  <si>
    <t>Er is 1 bronze finale dit kan dus 2x100 punten opleveren. In totaal 200 punten</t>
  </si>
  <si>
    <t>Er is 1 finale dit kan dus 2x200 punten opleveren + 1x400 punten. In totaal 800 punten</t>
  </si>
  <si>
    <t>KF 1</t>
  </si>
  <si>
    <t>KF 2</t>
  </si>
  <si>
    <t>KF 3</t>
  </si>
  <si>
    <t>KF 4</t>
  </si>
  <si>
    <r>
      <t xml:space="preserve">Per goed geraden </t>
    </r>
    <r>
      <rPr>
        <sz val="11"/>
        <rFont val="Calibri"/>
        <family val="2"/>
        <scheme val="minor"/>
      </rPr>
      <t>resultaat</t>
    </r>
    <r>
      <rPr>
        <sz val="11"/>
        <color theme="1"/>
        <rFont val="Calibri"/>
        <family val="2"/>
        <scheme val="minor"/>
      </rPr>
      <t xml:space="preserve"> van een poulewedstrijd krijg je 20 punten.</t>
    </r>
  </si>
  <si>
    <r>
      <t xml:space="preserve">Per land in de kwart finale zijn 30 punten te verdienen. </t>
    </r>
    <r>
      <rPr>
        <sz val="11"/>
        <rFont val="Calibri"/>
        <family val="2"/>
        <scheme val="minor"/>
      </rPr>
      <t>Heb je beide landen van 1 kwartfinale goed, krijg je 20 bonuspunten</t>
    </r>
  </si>
  <si>
    <t>Per land in de halve finale zijn 60 punten te verdienen. Heb je beide landen van 1 halve finale goed, krijg je 40 bonuspunten</t>
  </si>
  <si>
    <t>Per land in de bronze finale zijn 60 punten te verdienen. Heb je beide landen in de bronze finale goed, krijg je 40 bonuspunten.</t>
  </si>
  <si>
    <t>Per land in de finale zijn 120 punten te verdienen. Heb je beide landen in de finale goed, krijg je 80 bonuspunten.</t>
  </si>
  <si>
    <t>Per goed geraden antwoord krijg je 50 punten</t>
  </si>
  <si>
    <t>Er zijn 7 vragen. Dit kan dus 7x50 punten opleveren. In totaal 350 punten</t>
  </si>
  <si>
    <t>Hoeveel Sin-bins (gele kaarten) worden er dit WK vergeven?</t>
  </si>
  <si>
    <t>Ma</t>
  </si>
  <si>
    <t>Sat</t>
  </si>
  <si>
    <t>8-30pt</t>
  </si>
  <si>
    <t>0-7pt</t>
  </si>
  <si>
    <t>4 Tries</t>
  </si>
  <si>
    <t>4 tries</t>
  </si>
  <si>
    <t>Pool A</t>
  </si>
  <si>
    <t>Team</t>
  </si>
  <si>
    <t>Rusland</t>
  </si>
  <si>
    <t>W</t>
  </si>
  <si>
    <t>G</t>
  </si>
  <si>
    <t>V</t>
  </si>
  <si>
    <t>BP</t>
  </si>
  <si>
    <t>Pool B</t>
  </si>
  <si>
    <t>Pool C</t>
  </si>
  <si>
    <t>Wales</t>
  </si>
  <si>
    <t>Thuis</t>
  </si>
  <si>
    <t>Uit</t>
  </si>
  <si>
    <t>.</t>
  </si>
  <si>
    <t>Totaal</t>
  </si>
  <si>
    <t>Pool D</t>
  </si>
  <si>
    <t>Punten</t>
  </si>
  <si>
    <t>Waarbij je aangeeft of een land met meer dan 30 punten verschil wint, 8 tot 30 punten verschil, minder dan 8  punten verschil of gelijk speelt.</t>
  </si>
  <si>
    <t>Het excel rekent de poulestanden door die je ingevuld hebt. Druk op het pijltje naast totaal en je excel rekent dit zelf door.</t>
  </si>
  <si>
    <t>RUSLAND</t>
  </si>
  <si>
    <t>NAMIBIË</t>
  </si>
  <si>
    <t>ITALIË</t>
  </si>
  <si>
    <t>ZUID AFRIKA</t>
  </si>
  <si>
    <t>ARGENTINIË</t>
  </si>
  <si>
    <t>GEORGIË</t>
  </si>
  <si>
    <t>AUSTRALIË</t>
  </si>
  <si>
    <t>Voorspel wel je poulestand in het gekleurde blokje.</t>
  </si>
  <si>
    <t>Ook geef je aan of je verwacht dat een team 4 tries gaat drukken of meer.</t>
  </si>
  <si>
    <t>RWC 2019 Oysters Poule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</si>
</sst>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16" fontId="5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7" fontId="7" fillId="3" borderId="0" xfId="0" applyNumberFormat="1" applyFont="1" applyFill="1" applyAlignment="1">
      <alignment horizontal="center" vertical="center"/>
    </xf>
    <xf numFmtId="17" fontId="7" fillId="4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0" fillId="5" borderId="6" xfId="0" applyFill="1" applyBorder="1"/>
    <xf numFmtId="0" fontId="0" fillId="4" borderId="6" xfId="0" applyFill="1" applyBorder="1"/>
    <xf numFmtId="0" fontId="0" fillId="6" borderId="6" xfId="0" applyFill="1" applyBorder="1"/>
    <xf numFmtId="0" fontId="0" fillId="0" borderId="6" xfId="0" applyFill="1" applyBorder="1"/>
    <xf numFmtId="0" fontId="0" fillId="2" borderId="6" xfId="0" applyFill="1" applyBorder="1"/>
    <xf numFmtId="0" fontId="0" fillId="3" borderId="6" xfId="0" applyFill="1" applyBorder="1"/>
    <xf numFmtId="0" fontId="7" fillId="7" borderId="0" xfId="0" applyFont="1" applyFill="1" applyAlignment="1">
      <alignment horizontal="center" vertical="center"/>
    </xf>
    <xf numFmtId="0" fontId="0" fillId="7" borderId="6" xfId="0" applyFill="1" applyBorder="1"/>
    <xf numFmtId="0" fontId="0" fillId="0" borderId="0" xfId="0" applyFill="1" applyBorder="1"/>
    <xf numFmtId="0" fontId="8" fillId="0" borderId="6" xfId="0" applyFont="1" applyBorder="1" applyAlignment="1">
      <alignment horizontal="center" vertical="center" wrapText="1"/>
    </xf>
    <xf numFmtId="0" fontId="0" fillId="0" borderId="6" xfId="0" applyBorder="1"/>
    <xf numFmtId="0" fontId="3" fillId="4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16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6" fontId="1" fillId="0" borderId="7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" fontId="1" fillId="0" borderId="8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0" xfId="0" applyFont="1" applyFill="1" applyBorder="1" applyAlignment="1">
      <alignment vertical="center"/>
    </xf>
    <xf numFmtId="49" fontId="0" fillId="0" borderId="6" xfId="0" applyNumberFormat="1" applyBorder="1"/>
    <xf numFmtId="0" fontId="0" fillId="0" borderId="6" xfId="0" applyBorder="1" applyAlignment="1">
      <alignment vertical="top" wrapText="1"/>
    </xf>
    <xf numFmtId="0" fontId="5" fillId="0" borderId="0" xfId="0" applyFont="1" applyFill="1" applyBorder="1" applyAlignment="1">
      <alignment horizontal="center" wrapText="1"/>
    </xf>
    <xf numFmtId="16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9" fontId="0" fillId="0" borderId="0" xfId="1" applyFont="1"/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4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7" xfId="0" applyBorder="1"/>
    <xf numFmtId="0" fontId="10" fillId="0" borderId="0" xfId="0" applyFont="1"/>
    <xf numFmtId="0" fontId="0" fillId="0" borderId="17" xfId="0" applyBorder="1"/>
    <xf numFmtId="0" fontId="0" fillId="0" borderId="12" xfId="0" applyBorder="1" applyAlignment="1">
      <alignment vertical="top"/>
    </xf>
    <xf numFmtId="0" fontId="0" fillId="0" borderId="18" xfId="0" applyBorder="1" applyAlignment="1">
      <alignment vertical="top"/>
    </xf>
    <xf numFmtId="49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vertical="top" wrapText="1"/>
    </xf>
    <xf numFmtId="0" fontId="3" fillId="0" borderId="0" xfId="0" applyFont="1" applyFill="1"/>
    <xf numFmtId="0" fontId="7" fillId="8" borderId="0" xfId="0" applyFont="1" applyFill="1" applyAlignment="1">
      <alignment horizontal="center" vertical="center"/>
    </xf>
    <xf numFmtId="0" fontId="0" fillId="8" borderId="6" xfId="0" applyFill="1" applyBorder="1"/>
    <xf numFmtId="17" fontId="7" fillId="6" borderId="0" xfId="0" applyNumberFormat="1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0" fillId="9" borderId="6" xfId="0" applyFill="1" applyBorder="1"/>
  </cellXfs>
  <cellStyles count="2">
    <cellStyle name="Procent" xfId="1" builtinId="5"/>
    <cellStyle name="Standaard" xfId="0" builtinId="0"/>
  </cellStyles>
  <dxfs count="32">
    <dxf>
      <numFmt numFmtId="0" formatCode="General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85725</xdr:rowOff>
    </xdr:from>
    <xdr:to>
      <xdr:col>5</xdr:col>
      <xdr:colOff>533400</xdr:colOff>
      <xdr:row>3</xdr:row>
      <xdr:rowOff>180975</xdr:rowOff>
    </xdr:to>
    <xdr:pic>
      <xdr:nvPicPr>
        <xdr:cNvPr id="2050" name="Picture 2" descr="http://www.aslagnyrugby.net/local/cache-vignettes/L100xH100/logo-RFCOOysbd74-b0834.gif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4650" y="85725"/>
          <a:ext cx="666750" cy="66675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B30422-5BB6-4B72-AAA1-D51762438D01}" name="Tabel1" displayName="Tabel1" ref="Q3:V8" totalsRowShown="0" headerRowDxfId="31" dataDxfId="30">
  <autoFilter ref="Q3:V8" xr:uid="{CF69E990-AD13-4EFF-9AB6-1BE1F061A238}"/>
  <sortState xmlns:xlrd2="http://schemas.microsoft.com/office/spreadsheetml/2017/richdata2" ref="Q4:V8">
    <sortCondition descending="1" ref="V3:V8"/>
  </sortState>
  <tableColumns count="6">
    <tableColumn id="1" xr3:uid="{4948FDA6-14FC-4C39-8EA6-ACC33461A8C1}" name="Team" dataDxfId="29"/>
    <tableColumn id="2" xr3:uid="{7C41A00F-9D21-4674-B3B3-D44B966E360C}" name="W" dataDxfId="28">
      <calculatedColumnFormula>POULEWEDSTRIJDEN!B48</calculatedColumnFormula>
    </tableColumn>
    <tableColumn id="3" xr3:uid="{EFB17469-4DE8-42C0-AFAA-28A53273A393}" name="G" dataDxfId="27">
      <calculatedColumnFormula>POULEWEDSTRIJDEN!C48</calculatedColumnFormula>
    </tableColumn>
    <tableColumn id="4" xr3:uid="{75BBFDCC-43E8-4B57-A562-D2005EA44FD7}" name="V" dataDxfId="26">
      <calculatedColumnFormula>POULEWEDSTRIJDEN!D48</calculatedColumnFormula>
    </tableColumn>
    <tableColumn id="5" xr3:uid="{68A8EDA7-7730-41AE-A0BA-F5257AE43311}" name="BP" dataDxfId="25">
      <calculatedColumnFormula>POULEWEDSTRIJDEN!E48</calculatedColumnFormula>
    </tableColumn>
    <tableColumn id="6" xr3:uid="{3FB078BE-3FBA-4A61-A40B-36964BF5F419}" name="Totaal" dataDxfId="24">
      <calculatedColumnFormula>POULEWEDSTRIJDEN!F48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165498-5194-4CDC-A06D-2F39134E2EB7}" name="Tabel2" displayName="Tabel2" ref="Q11:V16" totalsRowShown="0" headerRowDxfId="23" dataDxfId="22">
  <autoFilter ref="Q11:V16" xr:uid="{7FB8827C-E225-44FA-853A-A0A224EB4FBF}"/>
  <sortState xmlns:xlrd2="http://schemas.microsoft.com/office/spreadsheetml/2017/richdata2" ref="Q12:V16">
    <sortCondition descending="1" ref="V11:V16"/>
  </sortState>
  <tableColumns count="6">
    <tableColumn id="1" xr3:uid="{77FEBC38-134F-4CF7-B9EA-75D97014E244}" name="Team" dataDxfId="21"/>
    <tableColumn id="2" xr3:uid="{5E804B9E-AEFF-40B9-ABBD-115097C67656}" name="W" dataDxfId="20">
      <calculatedColumnFormula>POULEWEDSTRIJDEN!I48</calculatedColumnFormula>
    </tableColumn>
    <tableColumn id="3" xr3:uid="{29103811-F1E4-429D-B11C-1B2B12CEC218}" name="G" dataDxfId="19">
      <calculatedColumnFormula>POULEWEDSTRIJDEN!J48</calculatedColumnFormula>
    </tableColumn>
    <tableColumn id="4" xr3:uid="{F90E4F93-E764-4802-B58C-84D98D667F39}" name="V" dataDxfId="18">
      <calculatedColumnFormula>POULEWEDSTRIJDEN!K48</calculatedColumnFormula>
    </tableColumn>
    <tableColumn id="5" xr3:uid="{4F932DD4-D268-4E1E-A3D0-546730BBCBB7}" name="BP" dataDxfId="17">
      <calculatedColumnFormula>POULEWEDSTRIJDEN!L48</calculatedColumnFormula>
    </tableColumn>
    <tableColumn id="6" xr3:uid="{97D74501-9D88-47A6-A04D-A8527C2B4D8E}" name="Totaal" dataDxfId="16">
      <calculatedColumnFormula>POULEWEDSTRIJDEN!M48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89A3-12CE-4AEB-826B-BCD473EF614C}" name="Tabel3" displayName="Tabel3" ref="Q19:V24" totalsRowShown="0" headerRowDxfId="15" dataDxfId="14">
  <autoFilter ref="Q19:V24" xr:uid="{335AA04A-DB15-48F1-AFFA-0B24A32B0EF1}"/>
  <sortState xmlns:xlrd2="http://schemas.microsoft.com/office/spreadsheetml/2017/richdata2" ref="Q20:V24">
    <sortCondition descending="1" ref="V19:V24"/>
  </sortState>
  <tableColumns count="6">
    <tableColumn id="1" xr3:uid="{1CCCC84F-AFED-41C2-954B-BA7D109A7FAD}" name="Team" dataDxfId="13"/>
    <tableColumn id="2" xr3:uid="{E4F75512-8DE4-4EEC-9F8F-5B93E97A5125}" name="W" dataDxfId="12">
      <calculatedColumnFormula>POULEWEDSTRIJDEN!B56</calculatedColumnFormula>
    </tableColumn>
    <tableColumn id="3" xr3:uid="{0A1E55E0-6A00-4D03-8E5A-72CC4E9121B4}" name="G" dataDxfId="11">
      <calculatedColumnFormula>POULEWEDSTRIJDEN!C56</calculatedColumnFormula>
    </tableColumn>
    <tableColumn id="4" xr3:uid="{F10A1C0D-2C17-4050-89BA-5715F33E76A2}" name="V" dataDxfId="10">
      <calculatedColumnFormula>POULEWEDSTRIJDEN!D56</calculatedColumnFormula>
    </tableColumn>
    <tableColumn id="5" xr3:uid="{6CBB7E17-C63F-4FAC-991D-538DBD9BD4DF}" name="BP" dataDxfId="9">
      <calculatedColumnFormula>POULEWEDSTRIJDEN!E56</calculatedColumnFormula>
    </tableColumn>
    <tableColumn id="6" xr3:uid="{B1ECAEFB-4A43-4E60-AA55-F682114266DF}" name="Totaal" dataDxfId="8">
      <calculatedColumnFormula>POULEWEDSTRIJDEN!F56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CAFFB0-C495-4CBF-8286-1347D26CDFA6}" name="Tabel4" displayName="Tabel4" ref="Q27:V32" totalsRowShown="0" headerRowDxfId="7" dataDxfId="6">
  <autoFilter ref="Q27:V32" xr:uid="{29E59412-2AB3-46FF-A586-89C5B9106638}"/>
  <sortState xmlns:xlrd2="http://schemas.microsoft.com/office/spreadsheetml/2017/richdata2" ref="Q28:V32">
    <sortCondition descending="1" ref="V27:V32"/>
  </sortState>
  <tableColumns count="6">
    <tableColumn id="1" xr3:uid="{E3C53866-EAE9-486D-99ED-F01EE8014714}" name="Team" dataDxfId="5"/>
    <tableColumn id="2" xr3:uid="{C64E78A6-90FA-46D5-BCF5-2407D36FC82B}" name="W" dataDxfId="4">
      <calculatedColumnFormula>POULEWEDSTRIJDEN!I56</calculatedColumnFormula>
    </tableColumn>
    <tableColumn id="3" xr3:uid="{27D5CD4A-1F2F-43BE-AAD0-90E9FA645812}" name="G" dataDxfId="3">
      <calculatedColumnFormula>POULEWEDSTRIJDEN!J56</calculatedColumnFormula>
    </tableColumn>
    <tableColumn id="4" xr3:uid="{FF8346F4-1A9E-4309-A995-27F3B868AA44}" name="V" dataDxfId="2">
      <calculatedColumnFormula>POULEWEDSTRIJDEN!K56</calculatedColumnFormula>
    </tableColumn>
    <tableColumn id="5" xr3:uid="{A320A7A5-5F47-4447-842B-54F60937A6FE}" name="BP" dataDxfId="1">
      <calculatedColumnFormula>POULEWEDSTRIJDEN!L56</calculatedColumnFormula>
    </tableColumn>
    <tableColumn id="6" xr3:uid="{CB3EB9F5-C4D7-47CF-AC92-C63B8AAD8DAB}" name="Totaal" dataDxfId="0">
      <calculatedColumnFormula>POULEWEDSTRIJDEN!M56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11" sqref="I11"/>
    </sheetView>
  </sheetViews>
  <sheetFormatPr defaultRowHeight="14.4" x14ac:dyDescent="0.3"/>
  <sheetData>
    <row r="1" spans="1:1" x14ac:dyDescent="0.3">
      <c r="A1" t="s">
        <v>140</v>
      </c>
    </row>
    <row r="3" spans="1:1" x14ac:dyDescent="0.3">
      <c r="A3" t="s">
        <v>82</v>
      </c>
    </row>
    <row r="4" spans="1:1" x14ac:dyDescent="0.3">
      <c r="A4" s="17" t="s">
        <v>81</v>
      </c>
    </row>
    <row r="5" spans="1:1" x14ac:dyDescent="0.3">
      <c r="A5" s="17" t="s">
        <v>129</v>
      </c>
    </row>
    <row r="6" spans="1:1" x14ac:dyDescent="0.3">
      <c r="A6" s="17" t="s">
        <v>139</v>
      </c>
    </row>
    <row r="7" spans="1:1" x14ac:dyDescent="0.3">
      <c r="A7" s="17"/>
    </row>
    <row r="8" spans="1:1" x14ac:dyDescent="0.3">
      <c r="A8" s="17" t="s">
        <v>83</v>
      </c>
    </row>
    <row r="9" spans="1:1" x14ac:dyDescent="0.3">
      <c r="A9" s="17" t="s">
        <v>130</v>
      </c>
    </row>
    <row r="10" spans="1:1" x14ac:dyDescent="0.3">
      <c r="A10" s="17" t="s">
        <v>138</v>
      </c>
    </row>
    <row r="11" spans="1:1" x14ac:dyDescent="0.3">
      <c r="A11" s="17" t="s">
        <v>80</v>
      </c>
    </row>
    <row r="12" spans="1:1" x14ac:dyDescent="0.3">
      <c r="A12" s="17"/>
    </row>
    <row r="13" spans="1:1" x14ac:dyDescent="0.3">
      <c r="A13" s="17" t="s">
        <v>87</v>
      </c>
    </row>
    <row r="14" spans="1:1" x14ac:dyDescent="0.3">
      <c r="A14" s="17" t="s">
        <v>88</v>
      </c>
    </row>
    <row r="15" spans="1:1" x14ac:dyDescent="0.3">
      <c r="A15" s="17" t="s">
        <v>89</v>
      </c>
    </row>
    <row r="16" spans="1:1" x14ac:dyDescent="0.3">
      <c r="A16" s="17"/>
    </row>
    <row r="17" spans="1:11" x14ac:dyDescent="0.3">
      <c r="A17" s="17" t="s">
        <v>85</v>
      </c>
    </row>
    <row r="18" spans="1:11" x14ac:dyDescent="0.3">
      <c r="A18" s="17" t="s">
        <v>99</v>
      </c>
    </row>
    <row r="19" spans="1:11" x14ac:dyDescent="0.3">
      <c r="A19" s="17" t="s">
        <v>84</v>
      </c>
    </row>
    <row r="20" spans="1:11" x14ac:dyDescent="0.3">
      <c r="A20" s="17" t="s">
        <v>100</v>
      </c>
    </row>
    <row r="21" spans="1:11" x14ac:dyDescent="0.3">
      <c r="A21" s="92" t="s">
        <v>101</v>
      </c>
    </row>
    <row r="22" spans="1:11" x14ac:dyDescent="0.3">
      <c r="A22" s="92" t="s">
        <v>102</v>
      </c>
    </row>
    <row r="23" spans="1:11" x14ac:dyDescent="0.3">
      <c r="A23" s="92" t="s">
        <v>103</v>
      </c>
    </row>
    <row r="24" spans="1:11" x14ac:dyDescent="0.3">
      <c r="A24" s="17" t="s">
        <v>86</v>
      </c>
    </row>
    <row r="25" spans="1:11" x14ac:dyDescent="0.3">
      <c r="A25" s="17" t="s">
        <v>104</v>
      </c>
    </row>
    <row r="26" spans="1:11" x14ac:dyDescent="0.3">
      <c r="A26" s="17"/>
    </row>
    <row r="27" spans="1:11" x14ac:dyDescent="0.3">
      <c r="A27" s="17"/>
    </row>
    <row r="28" spans="1:11" x14ac:dyDescent="0.3">
      <c r="A28" s="17" t="s">
        <v>90</v>
      </c>
      <c r="J28">
        <v>1600</v>
      </c>
      <c r="K28" s="63">
        <f>J28/$J$34</f>
        <v>0.42666666666666669</v>
      </c>
    </row>
    <row r="29" spans="1:11" x14ac:dyDescent="0.3">
      <c r="A29" s="17" t="s">
        <v>91</v>
      </c>
      <c r="J29">
        <v>400</v>
      </c>
      <c r="K29" s="63">
        <f t="shared" ref="K29:K34" si="0">J29/$J$34</f>
        <v>0.10666666666666667</v>
      </c>
    </row>
    <row r="30" spans="1:11" x14ac:dyDescent="0.3">
      <c r="A30" s="17" t="s">
        <v>92</v>
      </c>
      <c r="J30">
        <v>400</v>
      </c>
      <c r="K30" s="63">
        <f t="shared" si="0"/>
        <v>0.10666666666666667</v>
      </c>
    </row>
    <row r="31" spans="1:11" x14ac:dyDescent="0.3">
      <c r="A31" s="17" t="s">
        <v>93</v>
      </c>
      <c r="J31">
        <v>200</v>
      </c>
      <c r="K31" s="63">
        <f t="shared" si="0"/>
        <v>5.3333333333333337E-2</v>
      </c>
    </row>
    <row r="32" spans="1:11" x14ac:dyDescent="0.3">
      <c r="A32" s="17" t="s">
        <v>94</v>
      </c>
      <c r="J32">
        <v>800</v>
      </c>
      <c r="K32" s="63">
        <f t="shared" si="0"/>
        <v>0.21333333333333335</v>
      </c>
    </row>
    <row r="33" spans="1:11" x14ac:dyDescent="0.3">
      <c r="A33" s="17" t="s">
        <v>105</v>
      </c>
      <c r="J33">
        <v>350</v>
      </c>
      <c r="K33" s="63">
        <f t="shared" si="0"/>
        <v>9.3333333333333338E-2</v>
      </c>
    </row>
    <row r="34" spans="1:11" x14ac:dyDescent="0.3">
      <c r="A34" s="17"/>
      <c r="J34">
        <f>SUM(J28:J33)</f>
        <v>3750</v>
      </c>
      <c r="K34" s="63">
        <f t="shared" si="0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0"/>
  <sheetViews>
    <sheetView topLeftCell="A4" workbookViewId="0">
      <selection activeCell="A48" sqref="A48:A52"/>
    </sheetView>
  </sheetViews>
  <sheetFormatPr defaultRowHeight="14.4" x14ac:dyDescent="0.3"/>
  <cols>
    <col min="1" max="1" width="5.6640625" style="6" customWidth="1"/>
    <col min="2" max="2" width="9.109375" style="6"/>
    <col min="3" max="3" width="6.88671875" style="2" customWidth="1"/>
    <col min="4" max="4" width="16.6640625" style="1" customWidth="1"/>
    <col min="5" max="5" width="4" style="1" customWidth="1"/>
    <col min="6" max="6" width="17.44140625" style="1" customWidth="1"/>
    <col min="7" max="7" width="5.109375" customWidth="1"/>
    <col min="8" max="16" width="9.6640625" customWidth="1"/>
    <col min="17" max="17" width="13.5546875" customWidth="1"/>
  </cols>
  <sheetData>
    <row r="1" spans="1:16" ht="28.5" customHeight="1" thickBot="1" x14ac:dyDescent="0.35"/>
    <row r="2" spans="1:16" ht="27" customHeight="1" x14ac:dyDescent="0.3">
      <c r="A2" s="9" t="s">
        <v>0</v>
      </c>
      <c r="B2" s="7" t="s">
        <v>1</v>
      </c>
      <c r="C2" s="3" t="s">
        <v>2</v>
      </c>
      <c r="D2" s="31" t="s">
        <v>123</v>
      </c>
      <c r="E2" s="31" t="s">
        <v>6</v>
      </c>
      <c r="F2" s="31" t="s">
        <v>124</v>
      </c>
      <c r="G2" s="51" t="s">
        <v>125</v>
      </c>
      <c r="H2" s="15" t="s">
        <v>111</v>
      </c>
      <c r="I2" s="14" t="s">
        <v>53</v>
      </c>
      <c r="J2" s="95" t="s">
        <v>109</v>
      </c>
      <c r="K2" s="93" t="s">
        <v>110</v>
      </c>
      <c r="L2" s="16" t="s">
        <v>52</v>
      </c>
      <c r="M2" s="96" t="s">
        <v>110</v>
      </c>
      <c r="N2" s="12" t="s">
        <v>109</v>
      </c>
      <c r="O2" s="13" t="s">
        <v>53</v>
      </c>
      <c r="P2" s="24" t="s">
        <v>112</v>
      </c>
    </row>
    <row r="3" spans="1:16" x14ac:dyDescent="0.3">
      <c r="A3" s="10" t="s">
        <v>3</v>
      </c>
      <c r="B3" s="8">
        <v>43728</v>
      </c>
      <c r="C3" s="4" t="s">
        <v>4</v>
      </c>
      <c r="D3" s="32" t="s">
        <v>17</v>
      </c>
      <c r="E3" s="4" t="s">
        <v>6</v>
      </c>
      <c r="F3" s="33" t="s">
        <v>115</v>
      </c>
      <c r="H3" s="18"/>
      <c r="I3" s="19"/>
      <c r="J3" s="20"/>
      <c r="K3" s="94"/>
      <c r="L3" s="21"/>
      <c r="M3" s="97"/>
      <c r="N3" s="22"/>
      <c r="O3" s="23"/>
      <c r="P3" s="25"/>
    </row>
    <row r="4" spans="1:16" x14ac:dyDescent="0.3">
      <c r="A4" s="10" t="s">
        <v>8</v>
      </c>
      <c r="B4" s="8">
        <v>43729</v>
      </c>
      <c r="C4" s="4" t="s">
        <v>12</v>
      </c>
      <c r="D4" s="32" t="s">
        <v>26</v>
      </c>
      <c r="E4" s="4" t="s">
        <v>6</v>
      </c>
      <c r="F4" s="33" t="s">
        <v>7</v>
      </c>
      <c r="H4" s="18"/>
      <c r="I4" s="19"/>
      <c r="J4" s="20"/>
      <c r="K4" s="94"/>
      <c r="L4" s="21"/>
      <c r="M4" s="97"/>
      <c r="N4" s="22"/>
      <c r="O4" s="23"/>
      <c r="P4" s="25"/>
    </row>
    <row r="5" spans="1:16" x14ac:dyDescent="0.3">
      <c r="A5" s="10" t="s">
        <v>8</v>
      </c>
      <c r="B5" s="8">
        <v>43729</v>
      </c>
      <c r="C5" s="4" t="s">
        <v>9</v>
      </c>
      <c r="D5" s="32" t="s">
        <v>18</v>
      </c>
      <c r="E5" s="4" t="s">
        <v>6</v>
      </c>
      <c r="F5" s="33" t="s">
        <v>24</v>
      </c>
      <c r="H5" s="18"/>
      <c r="I5" s="19"/>
      <c r="J5" s="20"/>
      <c r="K5" s="94"/>
      <c r="L5" s="21"/>
      <c r="M5" s="97"/>
      <c r="N5" s="22"/>
      <c r="O5" s="23"/>
      <c r="P5" s="25"/>
    </row>
    <row r="6" spans="1:16" x14ac:dyDescent="0.3">
      <c r="A6" s="10" t="s">
        <v>8</v>
      </c>
      <c r="B6" s="8">
        <v>43729</v>
      </c>
      <c r="C6" s="4" t="s">
        <v>15</v>
      </c>
      <c r="D6" s="32" t="s">
        <v>23</v>
      </c>
      <c r="E6" s="4" t="s">
        <v>6</v>
      </c>
      <c r="F6" s="33" t="s">
        <v>16</v>
      </c>
      <c r="H6" s="18"/>
      <c r="I6" s="19"/>
      <c r="J6" s="20"/>
      <c r="K6" s="94"/>
      <c r="L6" s="21"/>
      <c r="M6" s="97"/>
      <c r="N6" s="22"/>
      <c r="O6" s="23"/>
      <c r="P6" s="25"/>
    </row>
    <row r="7" spans="1:16" x14ac:dyDescent="0.3">
      <c r="A7" s="10" t="s">
        <v>20</v>
      </c>
      <c r="B7" s="8">
        <v>43730</v>
      </c>
      <c r="C7" s="4" t="s">
        <v>15</v>
      </c>
      <c r="D7" s="32" t="s">
        <v>19</v>
      </c>
      <c r="E7" s="4" t="s">
        <v>6</v>
      </c>
      <c r="F7" s="33" t="s">
        <v>28</v>
      </c>
      <c r="H7" s="18"/>
      <c r="I7" s="19"/>
      <c r="J7" s="20"/>
      <c r="K7" s="94"/>
      <c r="L7" s="21"/>
      <c r="M7" s="97"/>
      <c r="N7" s="22"/>
      <c r="O7" s="23"/>
      <c r="P7" s="25"/>
    </row>
    <row r="8" spans="1:16" x14ac:dyDescent="0.3">
      <c r="A8" s="10" t="s">
        <v>20</v>
      </c>
      <c r="B8" s="8">
        <v>43730</v>
      </c>
      <c r="C8" s="4" t="s">
        <v>4</v>
      </c>
      <c r="D8" s="32" t="s">
        <v>13</v>
      </c>
      <c r="E8" s="4" t="s">
        <v>6</v>
      </c>
      <c r="F8" s="33" t="s">
        <v>30</v>
      </c>
      <c r="H8" s="18"/>
      <c r="I8" s="19"/>
      <c r="J8" s="20"/>
      <c r="K8" s="94"/>
      <c r="L8" s="21"/>
      <c r="M8" s="97"/>
      <c r="N8" s="22"/>
      <c r="O8" s="23"/>
      <c r="P8" s="25"/>
    </row>
    <row r="9" spans="1:16" x14ac:dyDescent="0.3">
      <c r="A9" s="10" t="s">
        <v>20</v>
      </c>
      <c r="B9" s="8">
        <v>43730</v>
      </c>
      <c r="C9" s="4" t="s">
        <v>9</v>
      </c>
      <c r="D9" s="32" t="s">
        <v>5</v>
      </c>
      <c r="E9" s="4" t="s">
        <v>6</v>
      </c>
      <c r="F9" s="33" t="s">
        <v>10</v>
      </c>
      <c r="H9" s="18"/>
      <c r="I9" s="19"/>
      <c r="J9" s="20"/>
      <c r="K9" s="94"/>
      <c r="L9" s="21"/>
      <c r="M9" s="97"/>
      <c r="N9" s="22"/>
      <c r="O9" s="23"/>
      <c r="P9" s="25"/>
    </row>
    <row r="10" spans="1:16" x14ac:dyDescent="0.3">
      <c r="A10" s="10" t="s">
        <v>107</v>
      </c>
      <c r="B10" s="8">
        <v>43731</v>
      </c>
      <c r="C10" s="4" t="s">
        <v>12</v>
      </c>
      <c r="D10" s="32" t="s">
        <v>33</v>
      </c>
      <c r="E10" s="4" t="s">
        <v>6</v>
      </c>
      <c r="F10" s="33" t="s">
        <v>11</v>
      </c>
      <c r="H10" s="18"/>
      <c r="I10" s="19"/>
      <c r="J10" s="20"/>
      <c r="K10" s="94"/>
      <c r="L10" s="21"/>
      <c r="M10" s="97"/>
      <c r="N10" s="22"/>
      <c r="O10" s="23"/>
      <c r="P10" s="25"/>
    </row>
    <row r="11" spans="1:16" x14ac:dyDescent="0.3">
      <c r="A11" s="10" t="s">
        <v>32</v>
      </c>
      <c r="B11" s="8">
        <v>43732</v>
      </c>
      <c r="C11" s="4" t="s">
        <v>4</v>
      </c>
      <c r="D11" s="32" t="s">
        <v>115</v>
      </c>
      <c r="E11" s="4" t="s">
        <v>6</v>
      </c>
      <c r="F11" s="33" t="s">
        <v>29</v>
      </c>
      <c r="H11" s="18"/>
      <c r="I11" s="19"/>
      <c r="J11" s="20"/>
      <c r="K11" s="94"/>
      <c r="L11" s="21"/>
      <c r="M11" s="97"/>
      <c r="N11" s="22"/>
      <c r="O11" s="23"/>
      <c r="P11" s="25"/>
    </row>
    <row r="12" spans="1:16" x14ac:dyDescent="0.3">
      <c r="A12" s="10" t="s">
        <v>25</v>
      </c>
      <c r="B12" s="8">
        <v>43733</v>
      </c>
      <c r="C12" s="4" t="s">
        <v>12</v>
      </c>
      <c r="D12" s="32" t="s">
        <v>34</v>
      </c>
      <c r="E12" s="4" t="s">
        <v>6</v>
      </c>
      <c r="F12" s="33" t="s">
        <v>22</v>
      </c>
      <c r="H12" s="18"/>
      <c r="I12" s="19"/>
      <c r="J12" s="20"/>
      <c r="K12" s="94"/>
      <c r="L12" s="21"/>
      <c r="M12" s="97"/>
      <c r="N12" s="22"/>
      <c r="O12" s="23"/>
      <c r="P12" s="25"/>
    </row>
    <row r="13" spans="1:16" x14ac:dyDescent="0.3">
      <c r="A13" s="10" t="s">
        <v>27</v>
      </c>
      <c r="B13" s="8">
        <v>43734</v>
      </c>
      <c r="C13" s="4" t="s">
        <v>15</v>
      </c>
      <c r="D13" s="32" t="s">
        <v>19</v>
      </c>
      <c r="E13" s="4" t="s">
        <v>6</v>
      </c>
      <c r="F13" s="33" t="s">
        <v>14</v>
      </c>
      <c r="H13" s="18"/>
      <c r="I13" s="19"/>
      <c r="J13" s="20"/>
      <c r="K13" s="94"/>
      <c r="L13" s="21"/>
      <c r="M13" s="97"/>
      <c r="N13" s="22"/>
      <c r="O13" s="23"/>
      <c r="P13" s="25"/>
    </row>
    <row r="14" spans="1:16" x14ac:dyDescent="0.3">
      <c r="A14" s="10" t="s">
        <v>27</v>
      </c>
      <c r="B14" s="8">
        <v>43734</v>
      </c>
      <c r="C14" s="4" t="s">
        <v>9</v>
      </c>
      <c r="D14" s="32" t="s">
        <v>5</v>
      </c>
      <c r="E14" s="4" t="s">
        <v>6</v>
      </c>
      <c r="F14" s="33" t="s">
        <v>31</v>
      </c>
      <c r="H14" s="18"/>
      <c r="I14" s="19"/>
      <c r="J14" s="20"/>
      <c r="K14" s="94"/>
      <c r="L14" s="21"/>
      <c r="M14" s="97"/>
      <c r="N14" s="22"/>
      <c r="O14" s="23"/>
      <c r="P14" s="25"/>
    </row>
    <row r="15" spans="1:16" x14ac:dyDescent="0.3">
      <c r="A15" s="10" t="s">
        <v>108</v>
      </c>
      <c r="B15" s="8">
        <v>43736</v>
      </c>
      <c r="C15" s="4" t="s">
        <v>9</v>
      </c>
      <c r="D15" s="32" t="s">
        <v>24</v>
      </c>
      <c r="E15" s="4" t="s">
        <v>6</v>
      </c>
      <c r="F15" s="33" t="s">
        <v>10</v>
      </c>
      <c r="H15" s="18"/>
      <c r="I15" s="19"/>
      <c r="J15" s="20"/>
      <c r="K15" s="94"/>
      <c r="L15" s="21"/>
      <c r="M15" s="97"/>
      <c r="N15" s="22"/>
      <c r="O15" s="23"/>
      <c r="P15" s="25"/>
    </row>
    <row r="16" spans="1:16" x14ac:dyDescent="0.3">
      <c r="A16" s="10" t="s">
        <v>108</v>
      </c>
      <c r="B16" s="8">
        <v>43736</v>
      </c>
      <c r="C16" s="4" t="s">
        <v>4</v>
      </c>
      <c r="D16" s="32" t="s">
        <v>17</v>
      </c>
      <c r="E16" s="4" t="s">
        <v>6</v>
      </c>
      <c r="F16" s="33" t="s">
        <v>35</v>
      </c>
      <c r="H16" s="18"/>
      <c r="I16" s="19"/>
      <c r="J16" s="20"/>
      <c r="K16" s="94"/>
      <c r="L16" s="21"/>
      <c r="M16" s="97"/>
      <c r="N16" s="22"/>
      <c r="O16" s="23"/>
      <c r="P16" s="25"/>
    </row>
    <row r="17" spans="1:16" x14ac:dyDescent="0.3">
      <c r="A17" s="10" t="s">
        <v>108</v>
      </c>
      <c r="B17" s="8">
        <v>43736</v>
      </c>
      <c r="C17" s="4" t="s">
        <v>15</v>
      </c>
      <c r="D17" s="32" t="s">
        <v>16</v>
      </c>
      <c r="E17" s="4" t="s">
        <v>6</v>
      </c>
      <c r="F17" s="33" t="s">
        <v>28</v>
      </c>
      <c r="H17" s="18"/>
      <c r="I17" s="19"/>
      <c r="J17" s="20"/>
      <c r="K17" s="94"/>
      <c r="L17" s="21"/>
      <c r="M17" s="97"/>
      <c r="N17" s="22"/>
      <c r="O17" s="23"/>
      <c r="P17" s="25"/>
    </row>
    <row r="18" spans="1:16" x14ac:dyDescent="0.3">
      <c r="A18" s="10" t="s">
        <v>20</v>
      </c>
      <c r="B18" s="8">
        <v>43737</v>
      </c>
      <c r="C18" s="4" t="s">
        <v>12</v>
      </c>
      <c r="D18" s="32" t="s">
        <v>11</v>
      </c>
      <c r="E18" s="4" t="s">
        <v>6</v>
      </c>
      <c r="F18" s="33" t="s">
        <v>22</v>
      </c>
      <c r="H18" s="18"/>
      <c r="I18" s="19"/>
      <c r="J18" s="20"/>
      <c r="K18" s="94"/>
      <c r="L18" s="21"/>
      <c r="M18" s="97"/>
      <c r="N18" s="22"/>
      <c r="O18" s="23"/>
      <c r="P18" s="25"/>
    </row>
    <row r="19" spans="1:16" x14ac:dyDescent="0.3">
      <c r="A19" s="10" t="s">
        <v>20</v>
      </c>
      <c r="B19" s="8">
        <v>43737</v>
      </c>
      <c r="C19" s="4" t="s">
        <v>12</v>
      </c>
      <c r="D19" s="32" t="s">
        <v>26</v>
      </c>
      <c r="E19" s="4" t="s">
        <v>6</v>
      </c>
      <c r="F19" s="33" t="s">
        <v>33</v>
      </c>
      <c r="H19" s="18"/>
      <c r="I19" s="19"/>
      <c r="J19" s="20"/>
      <c r="K19" s="94"/>
      <c r="L19" s="21"/>
      <c r="M19" s="97"/>
      <c r="N19" s="22"/>
      <c r="O19" s="23"/>
      <c r="P19" s="25"/>
    </row>
    <row r="20" spans="1:16" x14ac:dyDescent="0.3">
      <c r="A20" s="10" t="s">
        <v>107</v>
      </c>
      <c r="B20" s="8">
        <v>43738</v>
      </c>
      <c r="C20" s="4" t="s">
        <v>4</v>
      </c>
      <c r="D20" s="32" t="s">
        <v>30</v>
      </c>
      <c r="E20" s="4" t="s">
        <v>6</v>
      </c>
      <c r="F20" s="33" t="s">
        <v>29</v>
      </c>
      <c r="H20" s="18"/>
      <c r="I20" s="19"/>
      <c r="J20" s="20"/>
      <c r="K20" s="94"/>
      <c r="L20" s="21"/>
      <c r="M20" s="97"/>
      <c r="N20" s="22"/>
      <c r="O20" s="23"/>
      <c r="P20" s="25"/>
    </row>
    <row r="21" spans="1:16" x14ac:dyDescent="0.3">
      <c r="A21" s="10" t="s">
        <v>25</v>
      </c>
      <c r="B21" s="8">
        <v>43740</v>
      </c>
      <c r="C21" s="4" t="s">
        <v>9</v>
      </c>
      <c r="D21" s="32" t="s">
        <v>18</v>
      </c>
      <c r="E21" s="4" t="s">
        <v>6</v>
      </c>
      <c r="F21" s="33" t="s">
        <v>31</v>
      </c>
      <c r="H21" s="18"/>
      <c r="I21" s="19"/>
      <c r="J21" s="20"/>
      <c r="K21" s="94"/>
      <c r="L21" s="21"/>
      <c r="M21" s="97"/>
      <c r="N21" s="22"/>
      <c r="O21" s="23"/>
      <c r="P21" s="25"/>
    </row>
    <row r="22" spans="1:16" x14ac:dyDescent="0.3">
      <c r="A22" s="10" t="s">
        <v>25</v>
      </c>
      <c r="B22" s="8">
        <v>43740</v>
      </c>
      <c r="C22" s="4" t="s">
        <v>15</v>
      </c>
      <c r="D22" s="32" t="s">
        <v>23</v>
      </c>
      <c r="E22" s="4" t="s">
        <v>6</v>
      </c>
      <c r="F22" s="33" t="s">
        <v>14</v>
      </c>
      <c r="H22" s="18"/>
      <c r="I22" s="19"/>
      <c r="J22" s="20"/>
      <c r="K22" s="94"/>
      <c r="L22" s="21"/>
      <c r="M22" s="97"/>
      <c r="N22" s="22"/>
      <c r="O22" s="23"/>
      <c r="P22" s="25"/>
    </row>
    <row r="23" spans="1:16" x14ac:dyDescent="0.3">
      <c r="A23" s="10" t="s">
        <v>27</v>
      </c>
      <c r="B23" s="8">
        <v>43741</v>
      </c>
      <c r="C23" s="4" t="s">
        <v>12</v>
      </c>
      <c r="D23" s="32" t="s">
        <v>11</v>
      </c>
      <c r="E23" s="4" t="s">
        <v>6</v>
      </c>
      <c r="F23" s="33" t="s">
        <v>34</v>
      </c>
      <c r="H23" s="18"/>
      <c r="I23" s="19"/>
      <c r="J23" s="20"/>
      <c r="K23" s="94"/>
      <c r="L23" s="21"/>
      <c r="M23" s="97"/>
      <c r="N23" s="22"/>
      <c r="O23" s="23"/>
      <c r="P23" s="25"/>
    </row>
    <row r="24" spans="1:16" x14ac:dyDescent="0.3">
      <c r="A24" s="10" t="s">
        <v>27</v>
      </c>
      <c r="B24" s="8">
        <v>43741</v>
      </c>
      <c r="C24" s="4" t="s">
        <v>4</v>
      </c>
      <c r="D24" s="32" t="s">
        <v>13</v>
      </c>
      <c r="E24" s="4" t="s">
        <v>6</v>
      </c>
      <c r="F24" s="33" t="s">
        <v>115</v>
      </c>
      <c r="H24" s="18"/>
      <c r="I24" s="19"/>
      <c r="J24" s="20"/>
      <c r="K24" s="94"/>
      <c r="L24" s="21"/>
      <c r="M24" s="97"/>
      <c r="N24" s="22"/>
      <c r="O24" s="23"/>
      <c r="P24" s="25"/>
    </row>
    <row r="25" spans="1:16" x14ac:dyDescent="0.3">
      <c r="A25" s="10" t="s">
        <v>3</v>
      </c>
      <c r="B25" s="8">
        <v>43742</v>
      </c>
      <c r="C25" s="4" t="s">
        <v>15</v>
      </c>
      <c r="D25" s="32" t="s">
        <v>16</v>
      </c>
      <c r="E25" s="4" t="s">
        <v>6</v>
      </c>
      <c r="F25" s="33" t="s">
        <v>19</v>
      </c>
      <c r="H25" s="18"/>
      <c r="I25" s="19"/>
      <c r="J25" s="20"/>
      <c r="K25" s="94"/>
      <c r="L25" s="21"/>
      <c r="M25" s="97"/>
      <c r="N25" s="22"/>
      <c r="O25" s="23"/>
      <c r="P25" s="25"/>
    </row>
    <row r="26" spans="1:16" x14ac:dyDescent="0.3">
      <c r="A26" s="10" t="s">
        <v>8</v>
      </c>
      <c r="B26" s="8">
        <v>43743</v>
      </c>
      <c r="C26" s="4" t="s">
        <v>12</v>
      </c>
      <c r="D26" s="32" t="s">
        <v>26</v>
      </c>
      <c r="E26" s="4" t="s">
        <v>6</v>
      </c>
      <c r="F26" s="33" t="s">
        <v>22</v>
      </c>
      <c r="H26" s="18"/>
      <c r="I26" s="19"/>
      <c r="J26" s="20"/>
      <c r="K26" s="94"/>
      <c r="L26" s="21"/>
      <c r="M26" s="97"/>
      <c r="N26" s="22"/>
      <c r="O26" s="23"/>
      <c r="P26" s="25"/>
    </row>
    <row r="27" spans="1:16" x14ac:dyDescent="0.3">
      <c r="A27" s="10" t="s">
        <v>8</v>
      </c>
      <c r="B27" s="8">
        <v>43743</v>
      </c>
      <c r="C27" s="4" t="s">
        <v>9</v>
      </c>
      <c r="D27" s="32" t="s">
        <v>5</v>
      </c>
      <c r="E27" s="4" t="s">
        <v>6</v>
      </c>
      <c r="F27" s="33" t="s">
        <v>24</v>
      </c>
      <c r="H27" s="18"/>
      <c r="I27" s="19"/>
      <c r="J27" s="20"/>
      <c r="K27" s="94"/>
      <c r="L27" s="21"/>
      <c r="M27" s="97"/>
      <c r="N27" s="22"/>
      <c r="O27" s="23"/>
      <c r="P27" s="25"/>
    </row>
    <row r="28" spans="1:16" x14ac:dyDescent="0.3">
      <c r="A28" s="10" t="s">
        <v>8</v>
      </c>
      <c r="B28" s="8">
        <v>43743</v>
      </c>
      <c r="C28" s="4" t="s">
        <v>4</v>
      </c>
      <c r="D28" s="32" t="s">
        <v>17</v>
      </c>
      <c r="E28" s="4" t="s">
        <v>6</v>
      </c>
      <c r="F28" s="33" t="s">
        <v>29</v>
      </c>
      <c r="H28" s="18"/>
      <c r="I28" s="19"/>
      <c r="J28" s="20"/>
      <c r="K28" s="94"/>
      <c r="L28" s="21"/>
      <c r="M28" s="97"/>
      <c r="N28" s="22"/>
      <c r="O28" s="23"/>
      <c r="P28" s="25"/>
    </row>
    <row r="29" spans="1:16" x14ac:dyDescent="0.3">
      <c r="A29" s="10" t="s">
        <v>20</v>
      </c>
      <c r="B29" s="8">
        <v>43744</v>
      </c>
      <c r="C29" s="4" t="s">
        <v>15</v>
      </c>
      <c r="D29" s="32" t="s">
        <v>23</v>
      </c>
      <c r="E29" s="4" t="s">
        <v>6</v>
      </c>
      <c r="F29" s="33" t="s">
        <v>28</v>
      </c>
      <c r="H29" s="18"/>
      <c r="I29" s="19"/>
      <c r="J29" s="20"/>
      <c r="K29" s="94"/>
      <c r="L29" s="21"/>
      <c r="M29" s="97"/>
      <c r="N29" s="22"/>
      <c r="O29" s="23"/>
      <c r="P29" s="25"/>
    </row>
    <row r="30" spans="1:16" x14ac:dyDescent="0.3">
      <c r="A30" s="10" t="s">
        <v>20</v>
      </c>
      <c r="B30" s="8">
        <v>43744</v>
      </c>
      <c r="C30" s="4" t="s">
        <v>9</v>
      </c>
      <c r="D30" s="32" t="s">
        <v>18</v>
      </c>
      <c r="E30" s="4" t="s">
        <v>6</v>
      </c>
      <c r="F30" s="33" t="s">
        <v>10</v>
      </c>
      <c r="H30" s="18"/>
      <c r="I30" s="19"/>
      <c r="J30" s="20"/>
      <c r="K30" s="94"/>
      <c r="L30" s="21"/>
      <c r="M30" s="97"/>
      <c r="N30" s="22"/>
      <c r="O30" s="23"/>
      <c r="P30" s="25"/>
    </row>
    <row r="31" spans="1:16" x14ac:dyDescent="0.3">
      <c r="A31" s="10" t="s">
        <v>32</v>
      </c>
      <c r="B31" s="8">
        <v>43746</v>
      </c>
      <c r="C31" s="4" t="s">
        <v>15</v>
      </c>
      <c r="D31" s="32" t="s">
        <v>16</v>
      </c>
      <c r="E31" s="4" t="s">
        <v>6</v>
      </c>
      <c r="F31" s="33" t="s">
        <v>14</v>
      </c>
      <c r="H31" s="18"/>
      <c r="I31" s="19"/>
      <c r="J31" s="20"/>
      <c r="K31" s="94"/>
      <c r="L31" s="21"/>
      <c r="M31" s="97"/>
      <c r="N31" s="22"/>
      <c r="O31" s="23"/>
      <c r="P31" s="25"/>
    </row>
    <row r="32" spans="1:16" x14ac:dyDescent="0.3">
      <c r="A32" s="10" t="s">
        <v>25</v>
      </c>
      <c r="B32" s="8">
        <v>43747</v>
      </c>
      <c r="C32" s="4" t="s">
        <v>9</v>
      </c>
      <c r="D32" s="32" t="s">
        <v>24</v>
      </c>
      <c r="E32" s="4" t="s">
        <v>6</v>
      </c>
      <c r="F32" s="33" t="s">
        <v>31</v>
      </c>
      <c r="H32" s="18"/>
      <c r="I32" s="19"/>
      <c r="J32" s="20"/>
      <c r="K32" s="94"/>
      <c r="L32" s="21"/>
      <c r="M32" s="97"/>
      <c r="N32" s="22"/>
      <c r="O32" s="23"/>
      <c r="P32" s="25"/>
    </row>
    <row r="33" spans="1:16" x14ac:dyDescent="0.3">
      <c r="A33" s="10" t="s">
        <v>25</v>
      </c>
      <c r="B33" s="8">
        <v>43747</v>
      </c>
      <c r="C33" s="4" t="s">
        <v>4</v>
      </c>
      <c r="D33" s="32" t="s">
        <v>30</v>
      </c>
      <c r="E33" s="4" t="s">
        <v>6</v>
      </c>
      <c r="F33" s="33" t="s">
        <v>115</v>
      </c>
      <c r="H33" s="18"/>
      <c r="I33" s="19"/>
      <c r="J33" s="20"/>
      <c r="K33" s="94"/>
      <c r="L33" s="21"/>
      <c r="M33" s="97"/>
      <c r="N33" s="22"/>
      <c r="O33" s="23"/>
      <c r="P33" s="25"/>
    </row>
    <row r="34" spans="1:16" x14ac:dyDescent="0.3">
      <c r="A34" s="10" t="s">
        <v>25</v>
      </c>
      <c r="B34" s="8">
        <v>43747</v>
      </c>
      <c r="C34" s="4" t="s">
        <v>12</v>
      </c>
      <c r="D34" s="32" t="s">
        <v>33</v>
      </c>
      <c r="E34" s="4" t="s">
        <v>6</v>
      </c>
      <c r="F34" s="33" t="s">
        <v>7</v>
      </c>
      <c r="H34" s="18"/>
      <c r="I34" s="19"/>
      <c r="J34" s="20"/>
      <c r="K34" s="94"/>
      <c r="L34" s="21"/>
      <c r="M34" s="97"/>
      <c r="N34" s="22"/>
      <c r="O34" s="23"/>
      <c r="P34" s="25"/>
    </row>
    <row r="35" spans="1:16" x14ac:dyDescent="0.3">
      <c r="A35" s="10" t="s">
        <v>3</v>
      </c>
      <c r="B35" s="8">
        <v>43749</v>
      </c>
      <c r="C35" s="4" t="s">
        <v>12</v>
      </c>
      <c r="D35" s="32" t="s">
        <v>26</v>
      </c>
      <c r="E35" s="4" t="s">
        <v>6</v>
      </c>
      <c r="F35" s="33" t="s">
        <v>11</v>
      </c>
      <c r="H35" s="18"/>
      <c r="I35" s="19"/>
      <c r="J35" s="20"/>
      <c r="K35" s="94"/>
      <c r="L35" s="21"/>
      <c r="M35" s="97"/>
      <c r="N35" s="22"/>
      <c r="O35" s="23"/>
      <c r="P35" s="25"/>
    </row>
    <row r="36" spans="1:16" x14ac:dyDescent="0.3">
      <c r="A36" s="10" t="s">
        <v>8</v>
      </c>
      <c r="B36" s="8">
        <v>43750</v>
      </c>
      <c r="C36" s="4" t="s">
        <v>15</v>
      </c>
      <c r="D36" s="32" t="s">
        <v>23</v>
      </c>
      <c r="E36" s="4" t="s">
        <v>6</v>
      </c>
      <c r="F36" s="33" t="s">
        <v>19</v>
      </c>
      <c r="H36" s="18"/>
      <c r="I36" s="19"/>
      <c r="J36" s="20"/>
      <c r="K36" s="94"/>
      <c r="L36" s="21"/>
      <c r="M36" s="97"/>
      <c r="N36" s="22"/>
      <c r="O36" s="23"/>
      <c r="P36" s="25"/>
    </row>
    <row r="37" spans="1:16" x14ac:dyDescent="0.3">
      <c r="A37" s="10" t="s">
        <v>8</v>
      </c>
      <c r="B37" s="8">
        <v>43750</v>
      </c>
      <c r="C37" s="4" t="s">
        <v>9</v>
      </c>
      <c r="D37" s="32" t="s">
        <v>5</v>
      </c>
      <c r="E37" s="4" t="s">
        <v>6</v>
      </c>
      <c r="F37" s="33" t="s">
        <v>18</v>
      </c>
      <c r="H37" s="18"/>
      <c r="I37" s="19"/>
      <c r="J37" s="20"/>
      <c r="K37" s="94"/>
      <c r="L37" s="21"/>
      <c r="M37" s="97"/>
      <c r="N37" s="22"/>
      <c r="O37" s="23"/>
      <c r="P37" s="25"/>
    </row>
    <row r="38" spans="1:16" x14ac:dyDescent="0.3">
      <c r="A38" s="10" t="s">
        <v>8</v>
      </c>
      <c r="B38" s="8">
        <v>43750</v>
      </c>
      <c r="C38" s="4" t="s">
        <v>4</v>
      </c>
      <c r="D38" s="32" t="s">
        <v>13</v>
      </c>
      <c r="E38" s="4" t="s">
        <v>6</v>
      </c>
      <c r="F38" s="33" t="s">
        <v>29</v>
      </c>
      <c r="H38" s="18"/>
      <c r="I38" s="19"/>
      <c r="J38" s="20"/>
      <c r="K38" s="94"/>
      <c r="L38" s="21"/>
      <c r="M38" s="97"/>
      <c r="N38" s="22"/>
      <c r="O38" s="23"/>
      <c r="P38" s="25"/>
    </row>
    <row r="39" spans="1:16" x14ac:dyDescent="0.3">
      <c r="A39" s="10" t="s">
        <v>20</v>
      </c>
      <c r="B39" s="8">
        <v>43751</v>
      </c>
      <c r="C39" s="4" t="s">
        <v>15</v>
      </c>
      <c r="D39" s="32" t="s">
        <v>28</v>
      </c>
      <c r="E39" s="4" t="s">
        <v>6</v>
      </c>
      <c r="F39" s="33" t="s">
        <v>14</v>
      </c>
      <c r="H39" s="18"/>
      <c r="I39" s="19"/>
      <c r="J39" s="20"/>
      <c r="K39" s="94"/>
      <c r="L39" s="21"/>
      <c r="M39" s="97"/>
      <c r="N39" s="22"/>
      <c r="O39" s="23"/>
      <c r="P39" s="25"/>
    </row>
    <row r="40" spans="1:16" x14ac:dyDescent="0.3">
      <c r="A40" s="10" t="s">
        <v>20</v>
      </c>
      <c r="B40" s="8">
        <v>43751</v>
      </c>
      <c r="C40" s="4" t="s">
        <v>9</v>
      </c>
      <c r="D40" s="32" t="s">
        <v>21</v>
      </c>
      <c r="E40" s="4" t="s">
        <v>6</v>
      </c>
      <c r="F40" s="33" t="s">
        <v>10</v>
      </c>
      <c r="H40" s="18"/>
      <c r="I40" s="19"/>
      <c r="J40" s="20"/>
      <c r="K40" s="94"/>
      <c r="L40" s="21"/>
      <c r="M40" s="97"/>
      <c r="N40" s="22"/>
      <c r="O40" s="23"/>
      <c r="P40" s="25"/>
    </row>
    <row r="41" spans="1:16" x14ac:dyDescent="0.3">
      <c r="A41" s="10" t="s">
        <v>20</v>
      </c>
      <c r="B41" s="8">
        <v>43751</v>
      </c>
      <c r="C41" s="4" t="s">
        <v>12</v>
      </c>
      <c r="D41" s="32" t="s">
        <v>33</v>
      </c>
      <c r="E41" s="4" t="s">
        <v>6</v>
      </c>
      <c r="F41" s="33" t="s">
        <v>22</v>
      </c>
      <c r="H41" s="18"/>
      <c r="I41" s="19"/>
      <c r="J41" s="20"/>
      <c r="K41" s="94"/>
      <c r="L41" s="21"/>
      <c r="M41" s="97"/>
      <c r="N41" s="22"/>
      <c r="O41" s="23"/>
      <c r="P41" s="25"/>
    </row>
    <row r="42" spans="1:16" ht="15" thickBot="1" x14ac:dyDescent="0.35">
      <c r="A42" s="11" t="s">
        <v>20</v>
      </c>
      <c r="B42" s="8">
        <v>43751</v>
      </c>
      <c r="C42" s="5" t="s">
        <v>4</v>
      </c>
      <c r="D42" s="34" t="s">
        <v>17</v>
      </c>
      <c r="E42" s="5" t="s">
        <v>6</v>
      </c>
      <c r="F42" s="35" t="s">
        <v>30</v>
      </c>
      <c r="H42" s="18"/>
      <c r="I42" s="19"/>
      <c r="J42" s="20"/>
      <c r="K42" s="94"/>
      <c r="L42" s="21"/>
      <c r="M42" s="97"/>
      <c r="N42" s="22"/>
      <c r="O42" s="23"/>
      <c r="P42" s="25"/>
    </row>
    <row r="43" spans="1:16" s="17" customFormat="1" x14ac:dyDescent="0.3">
      <c r="A43" s="49"/>
      <c r="B43" s="50"/>
      <c r="C43" s="51"/>
      <c r="D43" s="52"/>
      <c r="E43" s="51"/>
      <c r="F43" s="52"/>
      <c r="H43" s="26"/>
      <c r="I43" s="26"/>
      <c r="J43" s="26"/>
      <c r="K43" s="26"/>
      <c r="L43" s="26"/>
      <c r="M43" s="26"/>
      <c r="N43" s="26"/>
      <c r="O43" s="26"/>
      <c r="P43" s="26"/>
    </row>
    <row r="44" spans="1:16" ht="11.25" customHeight="1" x14ac:dyDescent="0.3">
      <c r="D44" s="2"/>
      <c r="E44" s="2"/>
      <c r="F44" s="2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30" customHeight="1" x14ac:dyDescent="0.3"/>
    <row r="46" spans="1:16" x14ac:dyDescent="0.3">
      <c r="A46" s="26" t="s">
        <v>113</v>
      </c>
      <c r="B46" s="66"/>
      <c r="C46" s="67"/>
      <c r="D46" s="66"/>
      <c r="E46"/>
      <c r="F46"/>
      <c r="H46" s="26" t="s">
        <v>120</v>
      </c>
      <c r="I46" s="66"/>
      <c r="J46" s="67"/>
      <c r="K46" s="66"/>
    </row>
    <row r="47" spans="1:16" x14ac:dyDescent="0.3">
      <c r="A47" s="26" t="s">
        <v>114</v>
      </c>
      <c r="B47" s="26" t="s">
        <v>116</v>
      </c>
      <c r="C47" s="26" t="s">
        <v>117</v>
      </c>
      <c r="D47" s="26" t="s">
        <v>118</v>
      </c>
      <c r="E47" s="26" t="s">
        <v>119</v>
      </c>
      <c r="F47" s="26" t="s">
        <v>128</v>
      </c>
      <c r="H47" s="26" t="s">
        <v>114</v>
      </c>
      <c r="I47" s="26" t="s">
        <v>116</v>
      </c>
      <c r="J47" s="26" t="s">
        <v>117</v>
      </c>
      <c r="K47" s="26" t="s">
        <v>118</v>
      </c>
      <c r="L47" s="26" t="s">
        <v>119</v>
      </c>
      <c r="M47" s="26" t="s">
        <v>128</v>
      </c>
    </row>
    <row r="48" spans="1:16" x14ac:dyDescent="0.3">
      <c r="A48" s="38" t="s">
        <v>13</v>
      </c>
      <c r="B48" s="38">
        <f>IF(I8&gt;0,1,IF(J8&gt;0,1,IF(K8&gt;0,1,0)))+IF(M16&gt;0,1,IF(N16&gt;0,1,IF(O16&gt;0,1,0)))+IF(I24&gt;0,1,IF(J24&gt;0,1,IF(K24&gt;0,1,0)))+IF(I38&gt;0,1,IF(J38&gt;0,1,IF(K38&gt;0,1,0)))</f>
        <v>0</v>
      </c>
      <c r="C48" s="38">
        <f>IF(L8&gt;0,1,0)+IF(L16&gt;0,1,0)+IF(L24&gt;0,1,0)+IF(L38&gt;0,1,0)</f>
        <v>0</v>
      </c>
      <c r="D48" s="38">
        <f>IF(M8&gt;0,1,IF(N8&gt;0,1,IF(O8&gt;0,1,0)))+IF(I16&gt;0,1,IF(J16&gt;0,1,IF(K16&gt;0,1,0)))+IF(M24&gt;0,1,IF(N24&gt;0,1,IF(O24&gt;0,1,0)))+IF(M38&gt;0,1,IF(N38&gt;0,1,IF(O38&gt;0,1,0)))</f>
        <v>0</v>
      </c>
      <c r="E48">
        <f>IF(H8&gt;0,1,0)+IF(M8&gt;0,1,0)+IF(P16&gt;0,1,0)+IF(K16&gt;0,1,0)+IF(H24&gt;0,1,0)+IF(M24&gt;0,1,0)+IF(H38&gt;0,1,0)+IF(M38&gt;0,1,)</f>
        <v>0</v>
      </c>
      <c r="F48">
        <f>B48*4+C48*2+D48*0+E48*1</f>
        <v>0</v>
      </c>
      <c r="H48" s="38" t="s">
        <v>23</v>
      </c>
      <c r="I48" s="38">
        <f>IF(I6&gt;0,1,IF(J6&gt;0,1,IF(K6&gt;0,1,0)))+IF(I36&gt;0,1,IF(J36&gt;0,1,IF(K36&gt;0,1,0)))+IF(I22&gt;0,1,IF(J22&gt;0,1,IF(K22&gt;0,1,0)))+IF(I29&gt;0,1,IF(J29&gt;0,1,IF(K29&gt;0,1,0)))</f>
        <v>0</v>
      </c>
      <c r="J48" s="38">
        <f>IF(L6&gt;0,1,0)+IF(L22&gt;0,1,0)+IF(L29&gt;0,1,0)+IF(L36&gt;0,1,0)</f>
        <v>0</v>
      </c>
      <c r="K48" s="38">
        <f>IF(M6&gt;0,1,IF(N6&gt;0,1,IF(O6&gt;0,1,0)))+IF(M22&gt;0,1,IF(N22&gt;0,1,IF(O22&gt;0,1,0)))+IF(M29&gt;0,1,IF(N29&gt;0,1,IF(O29&gt;0,1,0)))+IF(M36&gt;0,1,IF(N36&gt;0,1,IF(O36&gt;0,1,0)))</f>
        <v>0</v>
      </c>
      <c r="L48">
        <f>IF(H6&gt;0,1,0)+IF(H22&gt;0,1,0)+IF(M22&gt;0,1,0)+IF(M6&gt;0,1,0)+IF(H29&gt;0,1,0)+IF(M29&gt;0,1,0)+IF(H36&gt;0,1,0)+IF(M36&gt;0,1,)</f>
        <v>0</v>
      </c>
      <c r="M48">
        <f>I48*4+J48*2+K48*0+L48*1</f>
        <v>0</v>
      </c>
    </row>
    <row r="49" spans="1:13" x14ac:dyDescent="0.3">
      <c r="A49" s="26" t="s">
        <v>30</v>
      </c>
      <c r="B49" s="38">
        <f>IF(M8&gt;0,1,IF(N8&gt;0,1,IF(O8&gt;0,1,0)))+IF(I20&gt;0,1,IF(J20&gt;0,1,IF(K20&gt;0,1,0)))+IF(I33&gt;0,1,IF(J33&gt;0,1,IF(K33&gt;0,1,0)))+IF(M42&gt;0,1,IF(N42&gt;0,1,IF(O42&gt;0,1,0)))</f>
        <v>0</v>
      </c>
      <c r="C49" s="38">
        <f>IF(L8&gt;0,1,0)+IF(L20&gt;0,1,0)+IF(L33&gt;0,1,0)+IF(L42&gt;0,1,0)</f>
        <v>0</v>
      </c>
      <c r="D49" s="38">
        <f>IF(K8&gt;0,1,IF(J8&gt;0,1,IF(I8&gt;0,1,0)))+IF(M20&gt;0,1,IF(N20&gt;0,1,IF(O20&gt;0,1,0)))+IF(M33&gt;0,1,IF(N33&gt;0,1,IF(O33&gt;0,1,0)))+IF(K42&gt;0,1,IF(J42&gt;0,1,IF(I42&gt;0,1,0)))</f>
        <v>0</v>
      </c>
      <c r="E49">
        <f>IF(P8&gt;0,1,0)+IF(K8&gt;0,1,0)+IF(M20&gt;0,1,0)+IF(H20&gt;0,1,0)+IF(H33&gt;0,1,0)+IF(M33&gt;0,1,0)+IF(K42&gt;0,1,0)+IF(P42&gt;0,1,)</f>
        <v>0</v>
      </c>
      <c r="F49">
        <f t="shared" ref="F49:F52" si="0">B49*4+C49*2+D49*0+E49*1</f>
        <v>0</v>
      </c>
      <c r="H49" s="26" t="s">
        <v>16</v>
      </c>
      <c r="I49" s="38">
        <f>IF(M6&gt;0,1,IF(N6&gt;0,1,IF(O6&gt;0,1,0)))+IF(I17&gt;0,1,IF(J17&gt;0,1,IF(K17&gt;0,1,0)))+IF(I25&gt;0,1,IF(J25&gt;0,1,IF(K25&gt;0,1,0)))+IF(I31&gt;0,1,IF(J31&gt;0,1,IF(K31&gt;0,1,0)))</f>
        <v>0</v>
      </c>
      <c r="J49" s="38">
        <f>IF(L6&gt;0,1,0)+IF(L17&gt;0,1,0)+IF(L25&gt;0,1,0)+IF(L31&gt;0,1,0)</f>
        <v>0</v>
      </c>
      <c r="K49" s="38">
        <f>IF(K6&gt;0,1,IF(J6&gt;0,1,IF(I6&gt;0,1,0)))+IF(M17&gt;0,1,IF(N17&gt;0,1,IF(O17&gt;0,1,0)))+IF(M25&gt;0,1,IF(N25&gt;0,1,IF(O25&gt;0,1,0)))+IF(O31&gt;0,1,IF(N31&gt;0,1,IF(M31&gt;0,1,0)))</f>
        <v>0</v>
      </c>
      <c r="L49">
        <f>IF(P6&gt;0,1,0)+IF(K6&gt;0,1,0)+IF(M17&gt;0,1,0)+IF(H17&gt;0,1,0)+IF(H25&gt;0,1,0)+IF(M25&gt;0,1,0)+IF(H31&gt;0,1,0)+IF(M31&gt;0,1,)</f>
        <v>0</v>
      </c>
      <c r="M49">
        <f t="shared" ref="M49:M52" si="1">I49*4+J49*2+K49*0+L49*1</f>
        <v>0</v>
      </c>
    </row>
    <row r="50" spans="1:13" x14ac:dyDescent="0.3">
      <c r="A50" s="38" t="s">
        <v>17</v>
      </c>
      <c r="B50" s="38">
        <f>IF(I3&gt;0,1,IF(J3&gt;0,1,IF(K3&gt;0,1,0)))+IF(I16&gt;0,1,IF(J16&gt;0,1,IF(K16&gt;0,1,0)))+IF(I28&gt;0,1,IF(J28&gt;0,1,IF(K28&gt;0,1,0)))+IF(I42&gt;0,1,IF(J42&gt;0,1,IF(K42&gt;0,1,0)))</f>
        <v>0</v>
      </c>
      <c r="C50" s="38">
        <f>IF(L3&gt;0,1,0)+IF(L16&gt;0,1,0)+IF(L28&gt;0,1,0)+IF(L42&gt;0,1,0)</f>
        <v>0</v>
      </c>
      <c r="D50" s="38">
        <f>IF(M3&gt;0,1,IF(N3&gt;0,1,IF(O3&gt;0,1,0)))+IF(O16&gt;0,1,IF(N16&gt;0,1,IF(M16&gt;0,1,0)))+IF(M28&gt;0,1,IF(N28&gt;0,1,IF(O28&gt;0,1,0)))+IF(M42&gt;0,1,IF(N42&gt;0,1,IF(O42&gt;0,1,0)))</f>
        <v>0</v>
      </c>
      <c r="E50">
        <f>IF(H3&gt;0,1,0)+IF(M3&gt;0,1,0)+IF(M16&gt;0,1,0)+IF(H16&gt;0,1,0)+IF(H28&gt;0,1,0)+IF(M28&gt;0,1,0)+IF(H42&gt;0,1,0)+IF(M42&gt;0,1,)</f>
        <v>0</v>
      </c>
      <c r="F50">
        <f t="shared" si="0"/>
        <v>0</v>
      </c>
      <c r="H50" s="38" t="s">
        <v>19</v>
      </c>
      <c r="I50" s="38">
        <f>IF(I7&gt;0,1,IF(J7&gt;0,1,IF(K7&gt;0,1,0)))+IF(I13&gt;0,1,IF(J13&gt;0,1,IF(K13&gt;0,1,0)))+IF(M25&gt;0,1,IF(N25&gt;0,1,IF(O25&gt;0,1,0)))+IF(M36&gt;0,1,IF(N36&gt;0,1,IF(O36&gt;0,1,0)))</f>
        <v>0</v>
      </c>
      <c r="J50" s="38">
        <f>IF(L7&gt;0,1,0)+IF(L13&gt;0,1,0)+IF(L25&gt;0,1,0)+IF(L36&gt;0,1,0)</f>
        <v>0</v>
      </c>
      <c r="K50" s="38">
        <f>IF(M7&gt;0,1,IF(N7&gt;0,1,IF(O7&gt;0,1,0)))+IF(O13&gt;0,1,IF(N13&gt;0,1,IF(M13&gt;0,1,0)))+IF(K25&gt;0,1,IF(J25&gt;0,1,IF(I25&gt;0,1,0)))+IF(K36&gt;0,1,IF(J36&gt;0,1,IF(I36&gt;0,1,0)))</f>
        <v>0</v>
      </c>
      <c r="L50">
        <f>IF(H7&gt;0,1,0)+IF(M7&gt;0,1,0)+IF(M13&gt;0,1,0)+IF(H13&gt;0,1,0)+IF(P25&gt;0,1,0)+IF(K25&gt;0,1,0)+IF(P36&gt;0,1,0)+IF(K36&gt;0,1,)</f>
        <v>0</v>
      </c>
      <c r="M50">
        <f t="shared" si="1"/>
        <v>0</v>
      </c>
    </row>
    <row r="51" spans="1:13" x14ac:dyDescent="0.3">
      <c r="A51" s="26" t="s">
        <v>115</v>
      </c>
      <c r="B51" s="38">
        <f>IF(M3&gt;0,1,IF(N3&gt;0,1,IF(O3&gt;0,1,0)))+IF(I11&gt;0,1,IF(J11&gt;0,1,IF(K11&gt;0,1,0)))+IF(M24&gt;0,1,IF(N24&gt;0,1,IF(O24&gt;0,1,0)))+IF(M33&gt;0,1,IF(N33&gt;0,1,IF(O33&gt;0,1,0)))</f>
        <v>0</v>
      </c>
      <c r="C51" s="38">
        <f>IF(L3&gt;0,1,0)+IF(L11&gt;0,1,0)+IF(L24&gt;0,1,0)+IF(L33&gt;0,1,0)</f>
        <v>0</v>
      </c>
      <c r="D51" s="38">
        <f>IF(K3&gt;0,1,IF(J3&gt;0,1,IF(I3&gt;0,1,0)))+IF(O11&gt;0,1,IF(N11&gt;0,1,IF(M11&gt;0,1,0)))+IF(K24&gt;0,1,IF(J24&gt;0,1,IF(I24&gt;0,1,0)))+IF(K33&gt;0,1,IF(J33&gt;0,1,IF(I33&gt;0,1,0)))</f>
        <v>0</v>
      </c>
      <c r="E51">
        <f>IF(K3&gt;0,1,0)+IF(P3&gt;0,1,0)+IF(M11&gt;0,1,0)+IF(H11&gt;0,1,0)+IF(P24&gt;0,1,0)+IF(K24&gt;0,1,0)+IF(K33&gt;0,1,0)+IF(P33&gt;0,1,)</f>
        <v>0</v>
      </c>
      <c r="F51">
        <f t="shared" si="0"/>
        <v>0</v>
      </c>
      <c r="H51" s="26" t="s">
        <v>28</v>
      </c>
      <c r="I51" s="38">
        <f>IF(M17&gt;0,1,IF(N17&gt;0,1,IF(O17&gt;0,1,0)))+IF(M7&gt;0,1,IF(N7&gt;0,1,IF(O7&gt;0,1,0)))+IF(M29&gt;0,1,IF(N29&gt;0,1,IF(O29&gt;0,1,0)))+IF(I39&gt;0,1,IF(J39&gt;0,1,IF(K39&gt;0,1,0)))</f>
        <v>0</v>
      </c>
      <c r="J51" s="38">
        <f>IF(L7&gt;0,1,0)+IF(L13&gt;0,1,0)+IF(L25&gt;0,1,0)+IF(L36&gt;0,1,0)</f>
        <v>0</v>
      </c>
      <c r="K51" s="38">
        <f>IF(I7&gt;0,1,IF(J7&gt;0,1,IF(K7&gt;0,1,0)))+IF(I17&gt;0,1,IF(J17&gt;0,1,IF(K17&gt;0,1,0)))+IF(K29&gt;0,1,IF(J29&gt;0,1,IF(I29&gt;0,1,0)))+IF(O39&gt;0,1,IF(N39&gt;0,1,IF(M39&gt;0,1,0)))</f>
        <v>0</v>
      </c>
      <c r="L51">
        <f>IF(K7&gt;0,1,0)+IF(P7&gt;0,1,0)+IF(P17&gt;0,1,0)+IF(K17&gt;0,1,0)+IF(P29&gt;0,1,0)+IF(K29&gt;0,1,0)+IF(M39&gt;0,1,0)+IF(H39&gt;0,1,)</f>
        <v>0</v>
      </c>
      <c r="M51">
        <f t="shared" si="1"/>
        <v>0</v>
      </c>
    </row>
    <row r="52" spans="1:13" x14ac:dyDescent="0.3">
      <c r="A52" s="38" t="s">
        <v>29</v>
      </c>
      <c r="B52" s="38">
        <f>IF(M11&gt;0,1,IF(N11&gt;0,1,IF(O11&gt;0,1,0)))+IF(M20&gt;0,1,IF(N20&gt;0,1,IF(O20&gt;0,1,0)))+IF(M28&gt;0,1,IF(N28&gt;0,1,IF(O28&gt;0,1,0)))+IF(M38&gt;0,1,IF(N38&gt;0,1,IF(O38&gt;0,1,0)))</f>
        <v>0</v>
      </c>
      <c r="C52" s="38">
        <f>IF(L11&gt;0,1,0)+IF(L20&gt;0,1,0)+IF(L28&gt;0,1,0)+IF(L38&gt;0,1,0)</f>
        <v>0</v>
      </c>
      <c r="D52" s="38">
        <f>IF(K11&gt;0,1,IF(J11&gt;0,1,IF(I11&gt;0,1,0)))+IF(I20&gt;0,1,IF(J20&gt;0,1,IF(K20&gt;0,1,0)))+IF(K28&gt;0,1,IF(J28&gt;0,1,IF(I28&gt;0,1,0)))+IF(K38&gt;0,1,IF(J38&gt;0,1,IF(I38&gt;0,1,0)))</f>
        <v>0</v>
      </c>
      <c r="E52">
        <f>IF(P11&gt;0,1,0)+IF(K11&gt;0,1,0)+IF(P20&gt;0,1,0)+IF(K20&gt;0,1,0)+IF(K28&gt;0,1,0)+IF(P28&gt;0,1,0)+IF(K38&gt;0,1,0)+IF(P38&gt;0,1,)</f>
        <v>0</v>
      </c>
      <c r="F52">
        <f t="shared" si="0"/>
        <v>0</v>
      </c>
      <c r="H52" s="38" t="s">
        <v>14</v>
      </c>
      <c r="I52" s="38">
        <f>IF(M13&gt;0,1,IF(N13&gt;0,1,IF(O13&gt;0,1,0)))+IF(M22&gt;0,1,IF(N22&gt;0,1,IF(O22&gt;0,1,0)))+IF(M31&gt;0,1,IF(N31&gt;0,1,IF(O31&gt;0,1,0)))+IF(M39&gt;0,1,IF(N39&gt;0,1,IF(O39&gt;0,1,0)))</f>
        <v>0</v>
      </c>
      <c r="J52" s="38">
        <f>IF(L13&gt;0,1,0)+IF(L22&gt;0,1,0)+IF(L31&gt;0,1,0)+IF(L39&gt;0,1,0)</f>
        <v>0</v>
      </c>
      <c r="K52" s="38">
        <f>IF(I13&gt;0,1,IF(J13&gt;0,1,IF(K13&gt;0,1,0)))+IF(K22&gt;0,1,IF(J22&gt;0,1,IF(I22&gt;0,1,0)))+IF(I31&gt;0,1,IF(J31&gt;0,1,IF(K31&gt;0,1,0)))+IF(I39&gt;0,1,IF(J39&gt;0,1,IF(K39&gt;0,1,0)))</f>
        <v>0</v>
      </c>
      <c r="L52">
        <f>IF(P13&gt;0,1,0)+IF(K13&gt;0,1,0)+IF(P22&gt;0,1,0)+IF(K22&gt;0,1,0)+IF(K31&gt;0,1,0)+IF(P31&gt;0,1,0)+IF(K39&gt;0,1,0)+IF(P39&gt;0,1,)</f>
        <v>0</v>
      </c>
      <c r="M52">
        <f t="shared" si="1"/>
        <v>0</v>
      </c>
    </row>
    <row r="54" spans="1:13" x14ac:dyDescent="0.3">
      <c r="A54" s="26" t="s">
        <v>121</v>
      </c>
      <c r="B54" s="66"/>
      <c r="C54" s="67"/>
      <c r="D54" s="66"/>
      <c r="E54"/>
      <c r="F54"/>
      <c r="H54" s="26" t="s">
        <v>127</v>
      </c>
      <c r="I54" s="66"/>
      <c r="J54" s="67"/>
      <c r="K54" s="66"/>
    </row>
    <row r="55" spans="1:13" x14ac:dyDescent="0.3">
      <c r="A55" s="26" t="s">
        <v>114</v>
      </c>
      <c r="B55" s="26" t="s">
        <v>116</v>
      </c>
      <c r="C55" s="26" t="s">
        <v>117</v>
      </c>
      <c r="D55" s="26" t="s">
        <v>118</v>
      </c>
      <c r="E55" s="26" t="s">
        <v>119</v>
      </c>
      <c r="F55" s="26" t="s">
        <v>128</v>
      </c>
      <c r="H55" s="26" t="s">
        <v>114</v>
      </c>
      <c r="I55" s="26" t="s">
        <v>116</v>
      </c>
      <c r="J55" s="26" t="s">
        <v>117</v>
      </c>
      <c r="K55" s="26" t="s">
        <v>118</v>
      </c>
      <c r="L55" s="26" t="s">
        <v>119</v>
      </c>
      <c r="M55" s="26" t="s">
        <v>128</v>
      </c>
    </row>
    <row r="56" spans="1:13" x14ac:dyDescent="0.3">
      <c r="A56" s="38" t="s">
        <v>5</v>
      </c>
      <c r="B56" s="38">
        <f>IF(I9&gt;0,1,IF(J9&gt;0,1,IF(K9&gt;0,1,0)))+IF(I14&gt;0,1,IF(J14&gt;0,1,IF(K14&gt;0,1,0)))+IF(I27&gt;0,1,IF(J27&gt;0,1,IF(K27&gt;0,1,0)))+IF(I37&gt;0,1,IF(J37&gt;0,1,IF(K37&gt;0,1,0)))</f>
        <v>0</v>
      </c>
      <c r="C56" s="38">
        <f>IF(L9&gt;0,1,0)+IF(L14&gt;0,1,0)+IF(L27&gt;0,1,0)+IF(L37&gt;0,1,0)</f>
        <v>0</v>
      </c>
      <c r="D56" s="38">
        <f>IF(M9&gt;0,1,IF(N9&gt;0,1,IF(O9&gt;0,1,0)))+IF(M14&gt;0,1,IF(N14&gt;0,1,IF(O14&gt;0,1,0)))+IF(M27&gt;0,1,IF(N27&gt;0,1,IF(O27&gt;0,1,0)))+IF(M37&gt;0,1,IF(N37&gt;0,1,IF(O37&gt;0,1,0)))</f>
        <v>0</v>
      </c>
      <c r="E56">
        <f>IF(H9&gt;0,1,0)+IF(M9&gt;0,1,0)+IF(M14&gt;0,1,0)+IF(H14&gt;0,1,0)+IF(H27&gt;0,1,0)+IF(M27&gt;0,1,0)+IF(H37&gt;0,1,0)+IF(M37&gt;0,1,)</f>
        <v>0</v>
      </c>
      <c r="F56">
        <f>B56*4+C56*2+D56*0+E56*1</f>
        <v>0</v>
      </c>
      <c r="H56" s="38" t="s">
        <v>26</v>
      </c>
      <c r="I56" s="38">
        <f>IF(I4&gt;0,1,IF(J4&gt;0,1,IF(K4&gt;0,1,0)))+IF(I35&gt;0,1,IF(J35&gt;0,1,IF(K35&gt;0,1,0)))+IF(I19&gt;0,1,IF(J19&gt;0,1,IF(K19&gt;0,1,0)))+IF(I26&gt;0,1,IF(J26&gt;0,1,IF(K26&gt;0,1,0)))</f>
        <v>0</v>
      </c>
      <c r="J56" s="38">
        <f>IF(L4&gt;0,1,0)+IF(L19&gt;0,1,0)+IF(L26&gt;0,1,0)+IF(L35&gt;0,1,0)</f>
        <v>0</v>
      </c>
      <c r="K56" s="38">
        <f>IF(M4&gt;0,1,IF(N4&gt;0,1,IF(O4&gt;0,1,0)))+IF(M19&gt;0,1,IF(N19&gt;0,1,IF(O19&gt;0,1,0)))+IF(M26&gt;0,1,IF(N26&gt;0,1,IF(O26&gt;0,1,0)))+IF(M35&gt;0,1,IF(N35&gt;0,1,IF(O35&gt;0,1,0)))</f>
        <v>0</v>
      </c>
      <c r="L56">
        <f>IF(H4&gt;0,1,0)+IF(H19&gt;0,1,0)+IF(M19&gt;0,1,0)+IF(M4&gt;0,1,0)+IF(H26&gt;0,1,0)+IF(M26&gt;0,1,0)+IF(H35&gt;0,1,0)+IF(M35&gt;0,1,)</f>
        <v>0</v>
      </c>
      <c r="M56">
        <f>I56*4+J56*2+K56*0+L56*1</f>
        <v>0</v>
      </c>
    </row>
    <row r="57" spans="1:13" x14ac:dyDescent="0.3">
      <c r="A57" s="26" t="s">
        <v>18</v>
      </c>
      <c r="B57" s="38">
        <f>IF(I5&gt;0,1,IF(J5&gt;0,1,IF(K5&gt;0,1,0)))+IF(I21&gt;0,1,IF(J21&gt;0,1,IF(K21&gt;0,1,0)))+IF(I30&gt;0,1,IF(J30&gt;0,1,IF(K30&gt;0,1,0)))+IF(M37&gt;0,1,IF(N37&gt;0,1,IF(O37&gt;0,1,0)))</f>
        <v>0</v>
      </c>
      <c r="C57" s="38">
        <f>IF(L5&gt;0,1,0)+IF(L21&gt;0,1,0)+IF(L30&gt;0,1,0)+IF(L37&gt;0,1,0)</f>
        <v>0</v>
      </c>
      <c r="D57" s="38">
        <f>IF(O5&gt;0,1,IF(N5&gt;0,1,IF(M5&gt;0,1,0)))+IF(M21&gt;0,1,IF(N21&gt;0,1,IF(O21&gt;0,1,0)))+IF(M30&gt;0,1,IF(N30&gt;0,1,IF(O30&gt;0,1,0)))+IF(K37&gt;0,1,IF(J37&gt;0,1,IF(I37&gt;0,1,0)))</f>
        <v>0</v>
      </c>
      <c r="E57">
        <f>IF(M5&gt;0,1,0)+IF(H5&gt;0,1,0)+IF(M21&gt;0,1,0)+IF(H21&gt;0,1,0)+IF(H30&gt;0,1,0)+IF(M30&gt;0,1,0)+IF(P37&gt;0,1,0)+IF(K37&gt;0,1,)</f>
        <v>0</v>
      </c>
      <c r="F57">
        <f t="shared" ref="F57:F60" si="2">B57*4+C57*2+D57*0+E57*1</f>
        <v>0</v>
      </c>
      <c r="H57" s="26" t="s">
        <v>122</v>
      </c>
      <c r="I57" s="38">
        <f>IF(I10&gt;0,1,IF(J10&gt;0,1,IF(K10&gt;0,1,0)))+IF(M19&gt;0,1,IF(N19&gt;0,1,IF(O19&gt;0,1,0)))+IF(I34&gt;0,1,IF(J34&gt;0,1,IF(K34&gt;0,1,0)))+IF(I41&gt;0,1,IF(J41&gt;0,1,IF(K41&gt;0,1,0)))</f>
        <v>0</v>
      </c>
      <c r="J57" s="38">
        <f>IF(L10&gt;0,1,0)+IF(L19&gt;0,1,0)+IF(L26&gt;0,1,0)+IF(L41&gt;0,1,0)</f>
        <v>0</v>
      </c>
      <c r="K57" s="38">
        <f>IF(O10&gt;0,1,IF(N10&gt;0,1,IF(M10&gt;0,1,0)))+IF(K19&gt;0,1,IF(J19&gt;0,1,IF(I19&gt;0,1,0)))+IF(M34&gt;0,1,IF(N34&gt;0,1,IF(O34&gt;0,1,0)))+IF(O41&gt;0,1,IF(N41&gt;0,1,IF(M41&gt;0,1,0)))</f>
        <v>0</v>
      </c>
      <c r="L57">
        <f>IF(M10&gt;0,1,0)+IF(H10&gt;0,1,0)+IF(P19&gt;0,1,0)+IF(K19&gt;0,1,0)+IF(H34&gt;0,1,0)+IF(M34&gt;0,1,0)+IF(H41&gt;0,1,0)+IF(M41&gt;0,1,)</f>
        <v>0</v>
      </c>
      <c r="M57">
        <f t="shared" ref="M57:M60" si="3">I57*4+J57*2+K57*0+L57*1</f>
        <v>0</v>
      </c>
    </row>
    <row r="58" spans="1:13" x14ac:dyDescent="0.3">
      <c r="A58" s="38" t="s">
        <v>24</v>
      </c>
      <c r="B58" s="38">
        <f>IF(M5&gt;0,1,IF(N5&gt;0,1,IF(O5&gt;0,1,0)))+IF(I15&gt;0,1,IF(J15&gt;0,1,IF(K15&gt;0,1,0)))+IF(M27&gt;0,1,IF(N27&gt;0,1,IF(O27&gt;0,1,0)))+IF(I32&gt;0,1,IF(J32&gt;0,1,IF(K32&gt;0,1,0)))</f>
        <v>0</v>
      </c>
      <c r="C58" s="38">
        <f>IF(L5&gt;0,1,0)+IF(L15&gt;0,1,0)+IF(L27&gt;0,1,0)+IF(L32&gt;0,1,0)</f>
        <v>0</v>
      </c>
      <c r="D58" s="38">
        <f>IF(K5&gt;0,1,IF(J5&gt;0,1,IF(I5&gt;0,1,0)))+IF(O15&gt;0,1,IF(N15&gt;0,1,IF(M15&gt;0,1,0)))+IF(K27&gt;0,1,IF(J27&gt;0,1,IF(I27&gt;0,1,0)))+IF(M32&gt;0,1,IF(N32&gt;0,1,IF(O32&gt;0,1,0)))</f>
        <v>0</v>
      </c>
      <c r="E58">
        <f>IF(K5&gt;0,1,0)+IF(P5&gt;0,1,0)+IF(M15&gt;0,1,0)+IF(H15&gt;0,1,0)+IF(K27&gt;0,1,0)+IF(P27&gt;0,1,0)+IF(H32&gt;0,1,0)+IF(M32&gt;0,1,)</f>
        <v>0</v>
      </c>
      <c r="F58">
        <f t="shared" si="2"/>
        <v>0</v>
      </c>
      <c r="H58" s="38" t="s">
        <v>11</v>
      </c>
      <c r="I58" s="38">
        <f>IF(M10&gt;0,1,IF(N10&gt;0,1,IF(O10&gt;0,1,0)))+IF(I18&gt;0,1,IF(J18&gt;0,1,IF(K18&gt;0,1,0)))+IF(I23&gt;0,1,IF(J23&gt;0,1,IF(K23&gt;0,1,0)))+IF(M35&gt;0,1,IF(N35&gt;0,1,IF(O35&gt;0,1,0)))</f>
        <v>0</v>
      </c>
      <c r="J58" s="38">
        <f>IF(L10&gt;0,1,0)+IF(L18&gt;0,1,0)+IF(L23&gt;0,1,0)+IF(L35&gt;0,1,0)</f>
        <v>0</v>
      </c>
      <c r="K58" s="38">
        <f>IF(K10&gt;0,1,IF(J10&gt;0,1,IF(I10&gt;0,1,0)))+IF(O18&gt;0,1,IF(N18&gt;0,1,IF(M18&gt;0,1,0)))+IF(K23&gt;0,1,IF(J23&gt;0,1,IF(I23&gt;0,1,0)))+IF(O35&gt;0,1,IF(N35&gt;0,1,IF(M35&gt;0,1,0)))</f>
        <v>0</v>
      </c>
      <c r="L58">
        <f>IF(K10&gt;0,1,0)+IF(P10&gt;0,1,0)+IF(M18&gt;0,1,0)+IF(H18&gt;0,1,0)+IF(M23&gt;0,1,0)+IF(H23&gt;0,1,0)+IF(P35&gt;0,1,0)+IF(K35&gt;0,1,)</f>
        <v>0</v>
      </c>
      <c r="M58">
        <f t="shared" si="3"/>
        <v>0</v>
      </c>
    </row>
    <row r="59" spans="1:13" x14ac:dyDescent="0.3">
      <c r="A59" s="26" t="s">
        <v>31</v>
      </c>
      <c r="B59" s="38">
        <f>IF(M14&gt;0,1,IF(N14&gt;0,1,IF(O14&gt;0,1,0)))+IF(M21&gt;0,1,IF(N21&gt;0,1,IF(O21&gt;0,1,0)))+IF(M32&gt;0,1,IF(N32&gt;0,1,IF(O32&gt;0,1,0)))+IF(I40&gt;0,1,IF(J40&gt;0,1,IF(K40&gt;0,1,0)))</f>
        <v>0</v>
      </c>
      <c r="C59" s="38">
        <f>IF(L14&gt;0,1,0)+IF(L21&gt;0,1,0)+IF(L32&gt;0,1,0)+IF(L40&gt;0,1,0)</f>
        <v>0</v>
      </c>
      <c r="D59" s="38">
        <f>IF(K14&gt;0,1,IF(J14&gt;0,1,IF(I14&gt;0,1,0)))+IF(K21&gt;0,1,IF(J21&gt;0,1,IF(I21&gt;0,1,0)))+IF(K32&gt;0,1,IF(J32&gt;0,1,IF(I32&gt;0,1,0)))+IF(O40&gt;0,1,IF(N40&gt;0,1,IF(M40&gt;0,1,0)))</f>
        <v>0</v>
      </c>
      <c r="E59">
        <f>IF(K14&gt;0,1,0)+IF(P14&gt;0,1,0)+IF(P21&gt;0,1,0)+IF(K21&gt;0,1,0)+IF(P32&gt;0,1,0)+IF(K32&gt;0,1,0)+IF(H40&gt;0,1,0)+IF(M40&gt;0,1,)</f>
        <v>0</v>
      </c>
      <c r="F59">
        <f t="shared" si="2"/>
        <v>0</v>
      </c>
      <c r="H59" s="26" t="s">
        <v>7</v>
      </c>
      <c r="I59" s="38">
        <f>IF(M23&gt;0,1,IF(N23&gt;0,1,IF(O23&gt;0,1,0)))+IF(M4&gt;0,1,IF(N4&gt;0,1,IF(O4&gt;0,1,0)))+IF(M34&gt;0,1,IF(N34&gt;0,1,IF(O34&gt;0,1,0)))+IF(I12&gt;0,1,IF(J12&gt;0,1,IF(K12&gt;0,1,0)))</f>
        <v>0</v>
      </c>
      <c r="J59" s="38">
        <f>IF(L4&gt;0,1,0)+IF(L12&gt;0,1,0)+IF(L23&gt;0,1,0)+IF(L34&gt;0,1,0)</f>
        <v>0</v>
      </c>
      <c r="K59" s="38">
        <f>IF(I4&gt;0,1,IF(J4&gt;0,1,IF(K4&gt;0,1,0)))+IF(I23&gt;0,1,IF(J23&gt;0,1,IF(K23&gt;0,1,0)))+IF(K34&gt;0,1,IF(J34&gt;0,1,IF(I34&gt;0,1,0)))+IF(O12&gt;0,1,IF(N12&gt;0,1,IF(M12&gt;0,1,0)))</f>
        <v>0</v>
      </c>
      <c r="L59">
        <f>IF(K4&gt;0,1,0)+IF(P4&gt;0,1,0)+IF(P23&gt;0,1,0)+IF(K23&gt;0,1,0)+IF(P34&gt;0,1,0)+IF(K34&gt;0,1,0)+IF(M12&gt;0,1,0)+IF(H12&gt;0,1,)</f>
        <v>0</v>
      </c>
      <c r="M59">
        <f t="shared" si="3"/>
        <v>0</v>
      </c>
    </row>
    <row r="60" spans="1:13" x14ac:dyDescent="0.3">
      <c r="A60" s="38" t="s">
        <v>10</v>
      </c>
      <c r="B60" s="38">
        <f>IF(M9&gt;0,1,IF(N9&gt;0,1,IF(O9&gt;0,1,0)))+IF(M15&gt;0,1,IF(N15&gt;0,1,IF(O15&gt;0,1,0)))+IF(M30&gt;0,1,IF(N30&gt;0,1,IF(O30&gt;0,1,0)))+IF(M40&gt;0,1,IF(N40&gt;0,1,IF(O40&gt;0,1,0)))</f>
        <v>0</v>
      </c>
      <c r="C60" s="38">
        <f>IF(L9&gt;0,1,0)+IF(L15&gt;0,1,0)+IF(L30&gt;0,1,0)+IF(L40&gt;0,1,0)</f>
        <v>0</v>
      </c>
      <c r="D60" s="38">
        <f>IF(K9&gt;0,1,IF(J9&gt;0,1,IF(I9&gt;0,1,0)))+IF(I15&gt;0,1,IF(J15&gt;0,1,IF(K15&gt;0,1,0)))+IF(K30&gt;0,1,IF(J30&gt;0,1,IF(I30&gt;0,1,0)))+IF(K40&gt;0,1,IF(J40&gt;0,1,IF(I40&gt;0,1,0)))</f>
        <v>0</v>
      </c>
      <c r="E60">
        <f>IF(P9&gt;0,1,0)+IF(K9&gt;0,1,0)+IF(P15&gt;0,1,0)+IF(K15&gt;0,1,0)+IF(K30&gt;0,1,0)+IF(P30&gt;0,1,0)+IF(K40&gt;0,1,0)+IF(P40&gt;0,1,)</f>
        <v>0</v>
      </c>
      <c r="F60">
        <f t="shared" si="2"/>
        <v>0</v>
      </c>
      <c r="H60" s="38" t="s">
        <v>22</v>
      </c>
      <c r="I60" s="38">
        <f>IF(M12&gt;0,1,IF(N12&gt;0,1,IF(O12&gt;0,1,0)))+IF(M18&gt;0,1,IF(N18&gt;0,1,IF(O18&gt;0,1,0)))+IF(M26&gt;0,1,IF(N26&gt;0,1,IF(O26&gt;0,1,0)))+IF(M41&gt;0,1,IF(N41&gt;0,1,IF(O41&gt;0,1,0)))</f>
        <v>0</v>
      </c>
      <c r="J60" s="38">
        <f>IF(L12&gt;0,1,0)+IF(L18&gt;0,1,0)+IF(L26&gt;0,1,0)+IF(L41&gt;0,1,0)</f>
        <v>0</v>
      </c>
      <c r="K60" s="38">
        <f>IF(I12&gt;0,1,IF(J12&gt;0,1,IF(K12&gt;0,1,0)))+IF(K18&gt;0,1,IF(J18&gt;0,1,IF(I18&gt;0,1,0)))+IF(I26&gt;0,1,IF(J26&gt;0,1,IF(K26&gt;0,1,0)))+IF(I41&gt;0,1,IF(J41&gt;0,1,IF(K41&gt;0,1,0)))</f>
        <v>0</v>
      </c>
      <c r="L60">
        <f>IF(P12&gt;0,1,0)+IF(K12&gt;0,1,0)+IF(P18&gt;0,1,0)+IF(K18&gt;0,1,0)+IF(K26&gt;0,1,0)+IF(P26&gt;0,1,0)+IF(K41&gt;0,1,0)+IF(P41&gt;0,1,)</f>
        <v>0</v>
      </c>
      <c r="M60">
        <f t="shared" si="3"/>
        <v>0</v>
      </c>
    </row>
  </sheetData>
  <autoFilter ref="A2:U42" xr:uid="{1DCAFB97-69B6-44F6-881D-F0D7DF6C48C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32"/>
  <sheetViews>
    <sheetView workbookViewId="0">
      <selection activeCell="L12" sqref="L12"/>
    </sheetView>
  </sheetViews>
  <sheetFormatPr defaultRowHeight="14.4" x14ac:dyDescent="0.3"/>
  <cols>
    <col min="2" max="2" width="15.5546875" bestFit="1" customWidth="1"/>
    <col min="3" max="3" width="2.5546875" customWidth="1"/>
    <col min="4" max="4" width="11.33203125" customWidth="1"/>
    <col min="9" max="9" width="13.88671875" customWidth="1"/>
    <col min="10" max="10" width="14.33203125" customWidth="1"/>
    <col min="11" max="11" width="5.33203125" customWidth="1"/>
    <col min="12" max="12" width="17.5546875" customWidth="1"/>
    <col min="17" max="17" width="14.5546875" bestFit="1" customWidth="1"/>
    <col min="23" max="23" width="10.88671875" bestFit="1" customWidth="1"/>
  </cols>
  <sheetData>
    <row r="2" spans="2:22" ht="15" thickBot="1" x14ac:dyDescent="0.35">
      <c r="B2" s="29" t="s">
        <v>70</v>
      </c>
      <c r="D2" s="27"/>
      <c r="G2" s="6"/>
      <c r="H2" s="6"/>
      <c r="I2" s="2"/>
      <c r="J2" s="1"/>
      <c r="K2" s="1"/>
      <c r="L2" s="1"/>
      <c r="N2" s="66"/>
      <c r="O2" s="67"/>
      <c r="P2" s="66"/>
      <c r="Q2" s="26" t="s">
        <v>113</v>
      </c>
      <c r="R2" s="66"/>
      <c r="S2" s="67"/>
      <c r="T2" s="66"/>
    </row>
    <row r="3" spans="2:22" ht="21" thickBot="1" x14ac:dyDescent="0.35">
      <c r="B3" s="29" t="s">
        <v>54</v>
      </c>
      <c r="D3" s="27" t="s">
        <v>71</v>
      </c>
      <c r="G3" s="53" t="s">
        <v>0</v>
      </c>
      <c r="H3" s="54" t="s">
        <v>1</v>
      </c>
      <c r="I3" s="55" t="s">
        <v>2</v>
      </c>
      <c r="J3" s="56"/>
      <c r="K3" s="56"/>
      <c r="L3" s="56"/>
      <c r="M3" s="86"/>
      <c r="N3" s="26"/>
      <c r="O3" s="26"/>
      <c r="P3" s="26"/>
      <c r="Q3" s="26" t="s">
        <v>114</v>
      </c>
      <c r="R3" s="26" t="s">
        <v>116</v>
      </c>
      <c r="S3" s="26" t="s">
        <v>117</v>
      </c>
      <c r="T3" s="26" t="s">
        <v>118</v>
      </c>
      <c r="U3" s="26" t="s">
        <v>119</v>
      </c>
      <c r="V3" s="26" t="s">
        <v>126</v>
      </c>
    </row>
    <row r="4" spans="2:22" x14ac:dyDescent="0.3">
      <c r="B4" s="29" t="s">
        <v>67</v>
      </c>
      <c r="D4" s="28"/>
      <c r="G4" s="57" t="s">
        <v>8</v>
      </c>
      <c r="H4" s="36">
        <v>43757</v>
      </c>
      <c r="I4" s="37" t="s">
        <v>95</v>
      </c>
      <c r="J4" s="68" t="s">
        <v>38</v>
      </c>
      <c r="K4" s="69" t="s">
        <v>6</v>
      </c>
      <c r="L4" s="70" t="s">
        <v>39</v>
      </c>
      <c r="M4" s="87"/>
      <c r="N4" s="38"/>
      <c r="O4" s="38"/>
      <c r="P4" s="38"/>
      <c r="Q4" s="38" t="str">
        <f>POULEWEDSTRIJDEN!A52</f>
        <v>Samoa</v>
      </c>
      <c r="R4" s="38">
        <f>POULEWEDSTRIJDEN!B52</f>
        <v>0</v>
      </c>
      <c r="S4" s="38">
        <f>POULEWEDSTRIJDEN!C52</f>
        <v>0</v>
      </c>
      <c r="T4" s="38">
        <f>POULEWEDSTRIJDEN!D52</f>
        <v>0</v>
      </c>
      <c r="U4">
        <f>POULEWEDSTRIJDEN!E52</f>
        <v>0</v>
      </c>
      <c r="V4">
        <f>POULEWEDSTRIJDEN!F52</f>
        <v>0</v>
      </c>
    </row>
    <row r="5" spans="2:22" ht="15" thickBot="1" x14ac:dyDescent="0.35">
      <c r="B5" s="29" t="s">
        <v>61</v>
      </c>
      <c r="D5" s="28"/>
      <c r="G5" s="65"/>
      <c r="H5" s="42"/>
      <c r="I5" s="41"/>
      <c r="J5" s="76" t="str">
        <f>Q20</f>
        <v>Tonga</v>
      </c>
      <c r="K5" s="77"/>
      <c r="L5" s="78" t="str">
        <f>Q29</f>
        <v>Fiji</v>
      </c>
      <c r="M5" s="87"/>
      <c r="N5" s="26"/>
      <c r="O5" s="26"/>
      <c r="P5" s="26"/>
      <c r="Q5" s="26" t="str">
        <f>POULEWEDSTRIJDEN!A51</f>
        <v>Rusland</v>
      </c>
      <c r="R5" s="26">
        <f>POULEWEDSTRIJDEN!B51</f>
        <v>0</v>
      </c>
      <c r="S5" s="26">
        <f>POULEWEDSTRIJDEN!C51</f>
        <v>0</v>
      </c>
      <c r="T5" s="26">
        <f>POULEWEDSTRIJDEN!D51</f>
        <v>0</v>
      </c>
      <c r="U5">
        <f>POULEWEDSTRIJDEN!E51</f>
        <v>0</v>
      </c>
      <c r="V5">
        <f>POULEWEDSTRIJDEN!F51</f>
        <v>0</v>
      </c>
    </row>
    <row r="6" spans="2:22" x14ac:dyDescent="0.3">
      <c r="B6" s="29" t="s">
        <v>60</v>
      </c>
      <c r="D6" s="28"/>
      <c r="G6" s="58" t="s">
        <v>8</v>
      </c>
      <c r="H6" s="36">
        <v>43757</v>
      </c>
      <c r="I6" s="40" t="s">
        <v>96</v>
      </c>
      <c r="J6" s="74" t="s">
        <v>36</v>
      </c>
      <c r="K6" s="72" t="s">
        <v>6</v>
      </c>
      <c r="L6" s="75" t="s">
        <v>37</v>
      </c>
      <c r="M6" s="87"/>
      <c r="N6" s="38"/>
      <c r="O6" s="38"/>
      <c r="P6" s="38"/>
      <c r="Q6" s="26" t="str">
        <f>POULEWEDSTRIJDEN!A49</f>
        <v>Schotland</v>
      </c>
      <c r="R6" s="26">
        <f>POULEWEDSTRIJDEN!B49</f>
        <v>0</v>
      </c>
      <c r="S6" s="26">
        <f>POULEWEDSTRIJDEN!C49</f>
        <v>0</v>
      </c>
      <c r="T6" s="26">
        <f>POULEWEDSTRIJDEN!D49</f>
        <v>0</v>
      </c>
      <c r="U6">
        <f>POULEWEDSTRIJDEN!E49</f>
        <v>0</v>
      </c>
      <c r="V6">
        <f>POULEWEDSTRIJDEN!F49</f>
        <v>0</v>
      </c>
    </row>
    <row r="7" spans="2:22" ht="15" thickBot="1" x14ac:dyDescent="0.35">
      <c r="B7" s="29" t="s">
        <v>131</v>
      </c>
      <c r="D7" s="28"/>
      <c r="G7" s="65"/>
      <c r="H7" s="42"/>
      <c r="I7" s="84"/>
      <c r="J7" s="76" t="str">
        <f>Q12</f>
        <v>Canada</v>
      </c>
      <c r="K7" s="77"/>
      <c r="L7" s="78" t="str">
        <f>Q5</f>
        <v>Rusland</v>
      </c>
      <c r="M7" s="87"/>
      <c r="N7" s="26"/>
      <c r="O7" s="26"/>
      <c r="P7" s="26"/>
      <c r="Q7" s="38" t="str">
        <f>POULEWEDSTRIJDEN!A48</f>
        <v>Ierland</v>
      </c>
      <c r="R7" s="38">
        <f>POULEWEDSTRIJDEN!B48</f>
        <v>0</v>
      </c>
      <c r="S7" s="38">
        <f>POULEWEDSTRIJDEN!C48</f>
        <v>0</v>
      </c>
      <c r="T7" s="38">
        <f>POULEWEDSTRIJDEN!D48</f>
        <v>0</v>
      </c>
      <c r="U7">
        <f>POULEWEDSTRIJDEN!E48</f>
        <v>0</v>
      </c>
      <c r="V7">
        <f>POULEWEDSTRIJDEN!F48</f>
        <v>0</v>
      </c>
    </row>
    <row r="8" spans="2:22" x14ac:dyDescent="0.3">
      <c r="B8" s="29" t="s">
        <v>69</v>
      </c>
      <c r="D8" s="28"/>
      <c r="G8" s="58" t="s">
        <v>20</v>
      </c>
      <c r="H8" s="39">
        <v>43758</v>
      </c>
      <c r="I8" s="40" t="s">
        <v>97</v>
      </c>
      <c r="J8" s="74" t="s">
        <v>40</v>
      </c>
      <c r="K8" s="72" t="s">
        <v>6</v>
      </c>
      <c r="L8" s="75" t="s">
        <v>41</v>
      </c>
      <c r="M8" s="87"/>
      <c r="N8" s="38"/>
      <c r="O8" s="38"/>
      <c r="P8" s="38"/>
      <c r="Q8" s="38" t="str">
        <f>POULEWEDSTRIJDEN!A50</f>
        <v>Japan</v>
      </c>
      <c r="R8" s="38">
        <f>POULEWEDSTRIJDEN!B50</f>
        <v>0</v>
      </c>
      <c r="S8" s="38">
        <f>POULEWEDSTRIJDEN!C50</f>
        <v>0</v>
      </c>
      <c r="T8" s="38">
        <f>POULEWEDSTRIJDEN!D50</f>
        <v>0</v>
      </c>
      <c r="U8">
        <f>POULEWEDSTRIJDEN!E50</f>
        <v>0</v>
      </c>
      <c r="V8">
        <f>POULEWEDSTRIJDEN!F50</f>
        <v>0</v>
      </c>
    </row>
    <row r="9" spans="2:22" ht="15" thickBot="1" x14ac:dyDescent="0.35">
      <c r="B9" s="1"/>
      <c r="G9" s="65"/>
      <c r="H9" s="42"/>
      <c r="I9" s="84"/>
      <c r="J9" s="76" t="str">
        <f>Q28</f>
        <v>Uruguay</v>
      </c>
      <c r="K9" s="77"/>
      <c r="L9" s="78" t="str">
        <f>Q21</f>
        <v>USA</v>
      </c>
      <c r="M9" s="87"/>
      <c r="N9" s="26"/>
      <c r="O9" s="26"/>
      <c r="P9" s="26"/>
      <c r="Q9" s="26"/>
      <c r="R9" s="26"/>
      <c r="S9" s="26"/>
      <c r="T9" s="26"/>
    </row>
    <row r="10" spans="2:22" ht="20.399999999999999" x14ac:dyDescent="0.3">
      <c r="B10" s="30" t="s">
        <v>59</v>
      </c>
      <c r="D10" s="27" t="s">
        <v>71</v>
      </c>
      <c r="G10" s="58" t="s">
        <v>20</v>
      </c>
      <c r="H10" s="39">
        <v>43758</v>
      </c>
      <c r="I10" s="40" t="s">
        <v>98</v>
      </c>
      <c r="J10" s="74" t="s">
        <v>42</v>
      </c>
      <c r="K10" s="72" t="s">
        <v>6</v>
      </c>
      <c r="L10" s="75" t="s">
        <v>43</v>
      </c>
      <c r="M10" s="87"/>
      <c r="N10" s="38"/>
      <c r="O10" s="38"/>
      <c r="P10" s="38"/>
      <c r="Q10" s="26" t="s">
        <v>120</v>
      </c>
      <c r="R10" s="66"/>
      <c r="S10" s="67"/>
      <c r="T10" s="66"/>
    </row>
    <row r="11" spans="2:22" ht="15" thickBot="1" x14ac:dyDescent="0.35">
      <c r="B11" s="30" t="s">
        <v>63</v>
      </c>
      <c r="D11" s="28"/>
      <c r="G11" s="65"/>
      <c r="H11" s="42"/>
      <c r="I11" s="41"/>
      <c r="J11" s="76" t="str">
        <f>Q4</f>
        <v>Samoa</v>
      </c>
      <c r="K11" s="77"/>
      <c r="L11" s="78" t="str">
        <f>Q13</f>
        <v>Namibië</v>
      </c>
      <c r="M11" s="87"/>
      <c r="N11" s="26"/>
      <c r="O11" s="26"/>
      <c r="P11" s="26"/>
      <c r="Q11" s="26" t="s">
        <v>114</v>
      </c>
      <c r="R11" s="26" t="s">
        <v>116</v>
      </c>
      <c r="S11" s="26" t="s">
        <v>117</v>
      </c>
      <c r="T11" s="26" t="s">
        <v>118</v>
      </c>
      <c r="U11" s="26" t="s">
        <v>119</v>
      </c>
      <c r="V11" s="26" t="s">
        <v>126</v>
      </c>
    </row>
    <row r="12" spans="2:22" ht="15" thickBot="1" x14ac:dyDescent="0.35">
      <c r="B12" s="30" t="s">
        <v>134</v>
      </c>
      <c r="D12" s="28"/>
      <c r="G12" s="59"/>
      <c r="H12" s="60"/>
      <c r="I12" s="60"/>
      <c r="J12" s="79"/>
      <c r="K12" s="79"/>
      <c r="L12" s="79"/>
      <c r="M12" s="87"/>
      <c r="N12" s="38"/>
      <c r="O12" s="38"/>
      <c r="P12" s="38"/>
      <c r="Q12" s="38" t="str">
        <f>POULEWEDSTRIJDEN!H52</f>
        <v>Canada</v>
      </c>
      <c r="R12" s="38">
        <f>POULEWEDSTRIJDEN!I52</f>
        <v>0</v>
      </c>
      <c r="S12" s="38">
        <f>POULEWEDSTRIJDEN!J52</f>
        <v>0</v>
      </c>
      <c r="T12" s="38">
        <f>POULEWEDSTRIJDEN!K52</f>
        <v>0</v>
      </c>
      <c r="U12">
        <f>POULEWEDSTRIJDEN!L52</f>
        <v>0</v>
      </c>
      <c r="V12">
        <f>POULEWEDSTRIJDEN!M52</f>
        <v>0</v>
      </c>
    </row>
    <row r="13" spans="2:22" x14ac:dyDescent="0.3">
      <c r="B13" s="30" t="s">
        <v>133</v>
      </c>
      <c r="D13" s="28"/>
      <c r="G13" s="57" t="s">
        <v>8</v>
      </c>
      <c r="H13" s="36">
        <v>43764</v>
      </c>
      <c r="I13" s="37"/>
      <c r="J13" s="68" t="s">
        <v>44</v>
      </c>
      <c r="K13" s="69" t="s">
        <v>6</v>
      </c>
      <c r="L13" s="70" t="s">
        <v>45</v>
      </c>
      <c r="M13" s="87"/>
      <c r="N13" s="38"/>
      <c r="O13" s="38"/>
      <c r="P13" s="38"/>
      <c r="Q13" s="26" t="str">
        <f>POULEWEDSTRIJDEN!H51</f>
        <v>Namibië</v>
      </c>
      <c r="R13" s="26">
        <f>POULEWEDSTRIJDEN!I51</f>
        <v>0</v>
      </c>
      <c r="S13" s="26">
        <f>POULEWEDSTRIJDEN!J51</f>
        <v>0</v>
      </c>
      <c r="T13" s="26">
        <f>POULEWEDSTRIJDEN!K51</f>
        <v>0</v>
      </c>
      <c r="U13">
        <f>POULEWEDSTRIJDEN!L51</f>
        <v>0</v>
      </c>
      <c r="V13">
        <f>POULEWEDSTRIJDEN!M51</f>
        <v>0</v>
      </c>
    </row>
    <row r="14" spans="2:22" x14ac:dyDescent="0.3">
      <c r="B14" s="30" t="s">
        <v>132</v>
      </c>
      <c r="D14" s="28"/>
      <c r="G14" s="64"/>
      <c r="H14" s="39"/>
      <c r="I14" s="40"/>
      <c r="J14" s="71"/>
      <c r="K14" s="72"/>
      <c r="L14" s="73"/>
      <c r="M14" s="87"/>
      <c r="N14" s="26"/>
      <c r="O14" s="26"/>
      <c r="P14" s="26"/>
      <c r="Q14" s="38" t="str">
        <f>POULEWEDSTRIJDEN!H50</f>
        <v>Italië</v>
      </c>
      <c r="R14" s="38">
        <f>POULEWEDSTRIJDEN!I50</f>
        <v>0</v>
      </c>
      <c r="S14" s="38">
        <f>POULEWEDSTRIJDEN!J50</f>
        <v>0</v>
      </c>
      <c r="T14" s="38">
        <f>POULEWEDSTRIJDEN!K50</f>
        <v>0</v>
      </c>
      <c r="U14">
        <f>POULEWEDSTRIJDEN!L50</f>
        <v>0</v>
      </c>
      <c r="V14">
        <f>POULEWEDSTRIJDEN!M50</f>
        <v>0</v>
      </c>
    </row>
    <row r="15" spans="2:22" x14ac:dyDescent="0.3">
      <c r="B15" s="30" t="s">
        <v>68</v>
      </c>
      <c r="D15" s="28"/>
      <c r="G15" s="58" t="s">
        <v>20</v>
      </c>
      <c r="H15" s="39">
        <v>43765</v>
      </c>
      <c r="I15" s="40"/>
      <c r="J15" s="74" t="s">
        <v>46</v>
      </c>
      <c r="K15" s="72" t="s">
        <v>6</v>
      </c>
      <c r="L15" s="75" t="s">
        <v>47</v>
      </c>
      <c r="M15" s="87"/>
      <c r="N15" s="38"/>
      <c r="O15" s="38"/>
      <c r="P15" s="38"/>
      <c r="Q15" s="26" t="str">
        <f>POULEWEDSTRIJDEN!H49</f>
        <v>Zuid Afrika</v>
      </c>
      <c r="R15" s="26">
        <f>POULEWEDSTRIJDEN!I49</f>
        <v>0</v>
      </c>
      <c r="S15" s="26">
        <f>POULEWEDSTRIJDEN!J49</f>
        <v>0</v>
      </c>
      <c r="T15" s="26">
        <f>POULEWEDSTRIJDEN!K49</f>
        <v>0</v>
      </c>
      <c r="U15">
        <f>POULEWEDSTRIJDEN!L49</f>
        <v>0</v>
      </c>
      <c r="V15">
        <f>POULEWEDSTRIJDEN!M49</f>
        <v>0</v>
      </c>
    </row>
    <row r="16" spans="2:22" ht="15" thickBot="1" x14ac:dyDescent="0.35">
      <c r="B16" s="1"/>
      <c r="G16" s="65"/>
      <c r="H16" s="42"/>
      <c r="I16" s="41"/>
      <c r="J16" s="76"/>
      <c r="K16" s="77"/>
      <c r="L16" s="78"/>
      <c r="M16" s="87"/>
      <c r="N16" s="26"/>
      <c r="O16" s="26"/>
      <c r="P16" s="26"/>
      <c r="Q16" s="38" t="str">
        <f>POULEWEDSTRIJDEN!H48</f>
        <v>Nieuw Zeeland</v>
      </c>
      <c r="R16" s="38">
        <f>POULEWEDSTRIJDEN!I48</f>
        <v>0</v>
      </c>
      <c r="S16" s="38">
        <f>POULEWEDSTRIJDEN!J48</f>
        <v>0</v>
      </c>
      <c r="T16" s="38">
        <f>POULEWEDSTRIJDEN!K48</f>
        <v>0</v>
      </c>
      <c r="U16">
        <f>POULEWEDSTRIJDEN!L48</f>
        <v>0</v>
      </c>
      <c r="V16">
        <f>POULEWEDSTRIJDEN!M48</f>
        <v>0</v>
      </c>
    </row>
    <row r="17" spans="2:22" ht="21" thickBot="1" x14ac:dyDescent="0.35">
      <c r="B17" s="29" t="s">
        <v>62</v>
      </c>
      <c r="D17" s="27" t="s">
        <v>71</v>
      </c>
      <c r="G17" s="61"/>
      <c r="H17" s="45"/>
      <c r="I17" s="45"/>
      <c r="J17" s="80"/>
      <c r="K17" s="80"/>
      <c r="L17" s="80"/>
      <c r="M17" s="87"/>
      <c r="N17" s="38"/>
      <c r="O17" s="38"/>
      <c r="P17" s="38"/>
      <c r="Q17" s="38"/>
      <c r="R17" s="38"/>
      <c r="S17" s="38"/>
      <c r="T17" s="38"/>
    </row>
    <row r="18" spans="2:22" x14ac:dyDescent="0.3">
      <c r="B18" s="29" t="s">
        <v>55</v>
      </c>
      <c r="D18" s="28"/>
      <c r="G18" s="58" t="s">
        <v>3</v>
      </c>
      <c r="H18" s="39">
        <v>43770</v>
      </c>
      <c r="I18" s="40"/>
      <c r="J18" s="74" t="s">
        <v>48</v>
      </c>
      <c r="K18" s="72" t="s">
        <v>6</v>
      </c>
      <c r="L18" s="75" t="s">
        <v>49</v>
      </c>
      <c r="M18" s="87"/>
      <c r="N18" s="38"/>
      <c r="O18" s="38"/>
      <c r="P18" s="38"/>
      <c r="Q18" s="26" t="s">
        <v>121</v>
      </c>
      <c r="R18" s="66"/>
      <c r="S18" s="67"/>
      <c r="T18" s="66"/>
    </row>
    <row r="19" spans="2:22" x14ac:dyDescent="0.3">
      <c r="B19" s="29" t="s">
        <v>66</v>
      </c>
      <c r="D19" s="28"/>
      <c r="G19" s="64"/>
      <c r="H19" s="39"/>
      <c r="I19" s="40"/>
      <c r="J19" s="71"/>
      <c r="K19" s="72"/>
      <c r="L19" s="73"/>
      <c r="M19" s="87"/>
      <c r="N19" s="26"/>
      <c r="O19" s="26"/>
      <c r="P19" s="26"/>
      <c r="Q19" s="26" t="s">
        <v>114</v>
      </c>
      <c r="R19" s="26" t="s">
        <v>116</v>
      </c>
      <c r="S19" s="26" t="s">
        <v>117</v>
      </c>
      <c r="T19" s="26" t="s">
        <v>118</v>
      </c>
      <c r="U19" s="26" t="s">
        <v>119</v>
      </c>
      <c r="V19" s="26" t="s">
        <v>126</v>
      </c>
    </row>
    <row r="20" spans="2:22" x14ac:dyDescent="0.3">
      <c r="B20" s="29" t="s">
        <v>135</v>
      </c>
      <c r="D20" s="28"/>
      <c r="G20" s="62" t="s">
        <v>8</v>
      </c>
      <c r="H20" s="44">
        <v>43771</v>
      </c>
      <c r="I20" s="43"/>
      <c r="J20" s="81" t="s">
        <v>50</v>
      </c>
      <c r="K20" s="82" t="s">
        <v>6</v>
      </c>
      <c r="L20" s="83" t="s">
        <v>51</v>
      </c>
      <c r="M20" s="87"/>
      <c r="N20" s="38"/>
      <c r="O20" s="38"/>
      <c r="P20" s="38"/>
      <c r="Q20" s="38" t="str">
        <f>POULEWEDSTRIJDEN!A60</f>
        <v>Tonga</v>
      </c>
      <c r="R20" s="38">
        <f>POULEWEDSTRIJDEN!B60</f>
        <v>0</v>
      </c>
      <c r="S20" s="38">
        <f>POULEWEDSTRIJDEN!C60</f>
        <v>0</v>
      </c>
      <c r="T20" s="38">
        <f>POULEWEDSTRIJDEN!D60</f>
        <v>0</v>
      </c>
      <c r="U20">
        <f>POULEWEDSTRIJDEN!E60</f>
        <v>0</v>
      </c>
      <c r="V20">
        <f>POULEWEDSTRIJDEN!F60</f>
        <v>0</v>
      </c>
    </row>
    <row r="21" spans="2:22" ht="15" thickBot="1" x14ac:dyDescent="0.35">
      <c r="B21" s="29" t="s">
        <v>31</v>
      </c>
      <c r="D21" s="28"/>
      <c r="G21" s="65"/>
      <c r="H21" s="42"/>
      <c r="I21" s="41"/>
      <c r="J21" s="76"/>
      <c r="K21" s="77"/>
      <c r="L21" s="78"/>
      <c r="M21" s="88"/>
      <c r="N21" s="26"/>
      <c r="O21" s="26"/>
      <c r="P21" s="26"/>
      <c r="Q21" s="26" t="str">
        <f>POULEWEDSTRIJDEN!A59</f>
        <v>USA</v>
      </c>
      <c r="R21" s="26">
        <f>POULEWEDSTRIJDEN!B59</f>
        <v>0</v>
      </c>
      <c r="S21" s="26">
        <f>POULEWEDSTRIJDEN!C59</f>
        <v>0</v>
      </c>
      <c r="T21" s="26">
        <f>POULEWEDSTRIJDEN!D59</f>
        <v>0</v>
      </c>
      <c r="U21">
        <f>POULEWEDSTRIJDEN!E59</f>
        <v>0</v>
      </c>
      <c r="V21">
        <f>POULEWEDSTRIJDEN!F59</f>
        <v>0</v>
      </c>
    </row>
    <row r="22" spans="2:22" x14ac:dyDescent="0.3">
      <c r="B22" s="29" t="s">
        <v>64</v>
      </c>
      <c r="D22" s="28"/>
      <c r="N22" s="26"/>
      <c r="O22" s="26"/>
      <c r="P22" s="26"/>
      <c r="Q22" s="38" t="str">
        <f>POULEWEDSTRIJDEN!A58</f>
        <v>Argentinië</v>
      </c>
      <c r="R22" s="38">
        <f>POULEWEDSTRIJDEN!B58</f>
        <v>0</v>
      </c>
      <c r="S22" s="38">
        <f>POULEWEDSTRIJDEN!C58</f>
        <v>0</v>
      </c>
      <c r="T22" s="38">
        <f>POULEWEDSTRIJDEN!D58</f>
        <v>0</v>
      </c>
      <c r="U22">
        <f>POULEWEDSTRIJDEN!E58</f>
        <v>0</v>
      </c>
      <c r="V22">
        <f>POULEWEDSTRIJDEN!F58</f>
        <v>0</v>
      </c>
    </row>
    <row r="23" spans="2:22" x14ac:dyDescent="0.3">
      <c r="B23" s="1"/>
      <c r="Q23" s="26" t="str">
        <f>POULEWEDSTRIJDEN!A57</f>
        <v>Frankrijk</v>
      </c>
      <c r="R23" s="26">
        <f>POULEWEDSTRIJDEN!B57</f>
        <v>0</v>
      </c>
      <c r="S23" s="26">
        <f>POULEWEDSTRIJDEN!C57</f>
        <v>0</v>
      </c>
      <c r="T23" s="26">
        <f>POULEWEDSTRIJDEN!D57</f>
        <v>0</v>
      </c>
      <c r="U23">
        <f>POULEWEDSTRIJDEN!E57</f>
        <v>0</v>
      </c>
      <c r="V23">
        <f>POULEWEDSTRIJDEN!F57</f>
        <v>0</v>
      </c>
    </row>
    <row r="24" spans="2:22" ht="23.25" customHeight="1" x14ac:dyDescent="0.35">
      <c r="B24" s="30" t="s">
        <v>65</v>
      </c>
      <c r="D24" s="27" t="s">
        <v>71</v>
      </c>
      <c r="G24" s="85" t="s">
        <v>79</v>
      </c>
      <c r="Q24" s="38" t="str">
        <f>POULEWEDSTRIJDEN!A56</f>
        <v>Engeland</v>
      </c>
      <c r="R24" s="38">
        <f>POULEWEDSTRIJDEN!B56</f>
        <v>0</v>
      </c>
      <c r="S24" s="38">
        <f>POULEWEDSTRIJDEN!C56</f>
        <v>0</v>
      </c>
      <c r="T24" s="38">
        <f>POULEWEDSTRIJDEN!D56</f>
        <v>0</v>
      </c>
      <c r="U24">
        <f>POULEWEDSTRIJDEN!E56</f>
        <v>0</v>
      </c>
      <c r="V24">
        <f>POULEWEDSTRIJDEN!F56</f>
        <v>0</v>
      </c>
    </row>
    <row r="25" spans="2:22" ht="15" customHeight="1" x14ac:dyDescent="0.3">
      <c r="B25" s="30" t="s">
        <v>137</v>
      </c>
      <c r="D25" s="28"/>
      <c r="Q25" s="26"/>
      <c r="R25" s="26"/>
      <c r="S25" s="26"/>
      <c r="T25" s="26"/>
    </row>
    <row r="26" spans="2:22" ht="15" customHeight="1" x14ac:dyDescent="0.3">
      <c r="B26" s="30" t="s">
        <v>56</v>
      </c>
      <c r="D26" s="28"/>
      <c r="Q26" s="26" t="s">
        <v>127</v>
      </c>
      <c r="R26" s="66"/>
      <c r="S26" s="67"/>
      <c r="T26" s="66"/>
    </row>
    <row r="27" spans="2:22" x14ac:dyDescent="0.3">
      <c r="B27" s="30" t="s">
        <v>136</v>
      </c>
      <c r="D27" s="28"/>
      <c r="Q27" s="26" t="s">
        <v>114</v>
      </c>
      <c r="R27" s="26" t="s">
        <v>116</v>
      </c>
      <c r="S27" s="26" t="s">
        <v>117</v>
      </c>
      <c r="T27" s="26" t="s">
        <v>118</v>
      </c>
      <c r="U27" s="26" t="s">
        <v>119</v>
      </c>
      <c r="V27" s="26" t="s">
        <v>126</v>
      </c>
    </row>
    <row r="28" spans="2:22" x14ac:dyDescent="0.3">
      <c r="B28" s="30" t="s">
        <v>57</v>
      </c>
      <c r="D28" s="28"/>
      <c r="Q28" s="38" t="str">
        <f>POULEWEDSTRIJDEN!H60</f>
        <v>Uruguay</v>
      </c>
      <c r="R28" s="38">
        <f>POULEWEDSTRIJDEN!I60</f>
        <v>0</v>
      </c>
      <c r="S28" s="38">
        <f>POULEWEDSTRIJDEN!J60</f>
        <v>0</v>
      </c>
      <c r="T28" s="38">
        <f>POULEWEDSTRIJDEN!K60</f>
        <v>0</v>
      </c>
      <c r="U28">
        <f>POULEWEDSTRIJDEN!L60</f>
        <v>0</v>
      </c>
      <c r="V28">
        <f>POULEWEDSTRIJDEN!M60</f>
        <v>0</v>
      </c>
    </row>
    <row r="29" spans="2:22" x14ac:dyDescent="0.3">
      <c r="B29" s="30" t="s">
        <v>58</v>
      </c>
      <c r="D29" s="28"/>
      <c r="Q29" s="26" t="str">
        <f>POULEWEDSTRIJDEN!H59</f>
        <v>Fiji</v>
      </c>
      <c r="R29" s="26">
        <f>POULEWEDSTRIJDEN!I59</f>
        <v>0</v>
      </c>
      <c r="S29" s="26">
        <f>POULEWEDSTRIJDEN!J59</f>
        <v>0</v>
      </c>
      <c r="T29" s="26">
        <f>POULEWEDSTRIJDEN!K59</f>
        <v>0</v>
      </c>
      <c r="U29">
        <f>POULEWEDSTRIJDEN!L59</f>
        <v>0</v>
      </c>
      <c r="V29">
        <f>POULEWEDSTRIJDEN!M59</f>
        <v>0</v>
      </c>
    </row>
    <row r="30" spans="2:22" x14ac:dyDescent="0.3">
      <c r="Q30" s="38" t="str">
        <f>POULEWEDSTRIJDEN!H58</f>
        <v>Georgië</v>
      </c>
      <c r="R30" s="38">
        <f>POULEWEDSTRIJDEN!I58</f>
        <v>0</v>
      </c>
      <c r="S30" s="38">
        <f>POULEWEDSTRIJDEN!J58</f>
        <v>0</v>
      </c>
      <c r="T30" s="38">
        <f>POULEWEDSTRIJDEN!K58</f>
        <v>0</v>
      </c>
      <c r="U30">
        <f>POULEWEDSTRIJDEN!L58</f>
        <v>0</v>
      </c>
      <c r="V30">
        <f>POULEWEDSTRIJDEN!M58</f>
        <v>0</v>
      </c>
    </row>
    <row r="31" spans="2:22" x14ac:dyDescent="0.3">
      <c r="Q31" s="26" t="str">
        <f>POULEWEDSTRIJDEN!H57</f>
        <v>Wales</v>
      </c>
      <c r="R31" s="26">
        <f>POULEWEDSTRIJDEN!I57</f>
        <v>0</v>
      </c>
      <c r="S31" s="26">
        <f>POULEWEDSTRIJDEN!J57</f>
        <v>0</v>
      </c>
      <c r="T31" s="26">
        <f>POULEWEDSTRIJDEN!K57</f>
        <v>0</v>
      </c>
      <c r="U31">
        <f>POULEWEDSTRIJDEN!L57</f>
        <v>0</v>
      </c>
      <c r="V31">
        <f>POULEWEDSTRIJDEN!M57</f>
        <v>0</v>
      </c>
    </row>
    <row r="32" spans="2:22" x14ac:dyDescent="0.3">
      <c r="Q32" s="38" t="str">
        <f>POULEWEDSTRIJDEN!H56</f>
        <v>Australië</v>
      </c>
      <c r="R32" s="38">
        <f>POULEWEDSTRIJDEN!I56</f>
        <v>0</v>
      </c>
      <c r="S32" s="38">
        <f>POULEWEDSTRIJDEN!J56</f>
        <v>0</v>
      </c>
      <c r="T32" s="38">
        <f>POULEWEDSTRIJDEN!K56</f>
        <v>0</v>
      </c>
      <c r="U32">
        <f>POULEWEDSTRIJDEN!L56</f>
        <v>0</v>
      </c>
      <c r="V32">
        <f>POULEWEDSTRIJDEN!M56</f>
        <v>0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5"/>
  <sheetViews>
    <sheetView workbookViewId="0">
      <selection activeCell="B6" sqref="B6"/>
    </sheetView>
  </sheetViews>
  <sheetFormatPr defaultRowHeight="14.4" x14ac:dyDescent="0.3"/>
  <cols>
    <col min="2" max="2" width="85.44140625" customWidth="1"/>
    <col min="3" max="3" width="33.109375" customWidth="1"/>
    <col min="4" max="4" width="5" customWidth="1"/>
    <col min="5" max="5" width="26.5546875" customWidth="1"/>
    <col min="6" max="6" width="31.5546875" customWidth="1"/>
  </cols>
  <sheetData>
    <row r="2" spans="2:6" x14ac:dyDescent="0.3">
      <c r="B2" t="s">
        <v>72</v>
      </c>
      <c r="E2" s="26"/>
      <c r="F2" s="26"/>
    </row>
    <row r="3" spans="2:6" x14ac:dyDescent="0.3">
      <c r="E3" s="26"/>
      <c r="F3" s="26"/>
    </row>
    <row r="4" spans="2:6" x14ac:dyDescent="0.3">
      <c r="B4" s="21" t="s">
        <v>73</v>
      </c>
      <c r="C4" s="47"/>
      <c r="E4" s="46"/>
      <c r="F4" s="26"/>
    </row>
    <row r="5" spans="2:6" x14ac:dyDescent="0.3">
      <c r="B5" s="21" t="s">
        <v>74</v>
      </c>
      <c r="C5" s="28"/>
      <c r="E5" s="46"/>
      <c r="F5" s="26"/>
    </row>
    <row r="6" spans="2:6" ht="15" customHeight="1" x14ac:dyDescent="0.3">
      <c r="B6" s="21" t="s">
        <v>106</v>
      </c>
      <c r="C6" s="28"/>
      <c r="E6" s="46"/>
      <c r="F6" s="26"/>
    </row>
    <row r="7" spans="2:6" ht="15" customHeight="1" x14ac:dyDescent="0.3">
      <c r="B7" s="21" t="s">
        <v>75</v>
      </c>
      <c r="C7" s="48"/>
      <c r="E7" s="46"/>
      <c r="F7" s="26"/>
    </row>
    <row r="8" spans="2:6" x14ac:dyDescent="0.3">
      <c r="B8" s="21" t="s">
        <v>77</v>
      </c>
      <c r="C8" s="28"/>
      <c r="E8" s="46"/>
      <c r="F8" s="26"/>
    </row>
    <row r="9" spans="2:6" x14ac:dyDescent="0.3">
      <c r="B9" s="21" t="s">
        <v>78</v>
      </c>
      <c r="C9" s="28"/>
      <c r="E9" s="46"/>
      <c r="F9" s="26"/>
    </row>
    <row r="10" spans="2:6" x14ac:dyDescent="0.3">
      <c r="B10" s="21" t="s">
        <v>76</v>
      </c>
      <c r="C10" s="28"/>
      <c r="E10" s="46"/>
      <c r="F10" s="26"/>
    </row>
    <row r="11" spans="2:6" x14ac:dyDescent="0.3">
      <c r="B11" s="90"/>
      <c r="C11" s="90"/>
      <c r="E11" s="46"/>
      <c r="F11" s="26"/>
    </row>
    <row r="12" spans="2:6" x14ac:dyDescent="0.3">
      <c r="B12" s="89"/>
      <c r="C12" s="90"/>
      <c r="E12" s="46"/>
      <c r="F12" s="26"/>
    </row>
    <row r="13" spans="2:6" x14ac:dyDescent="0.3">
      <c r="B13" s="90"/>
      <c r="C13" s="90"/>
      <c r="E13" s="46"/>
      <c r="F13" s="26"/>
    </row>
    <row r="14" spans="2:6" x14ac:dyDescent="0.3">
      <c r="B14" s="90"/>
      <c r="C14" s="90"/>
      <c r="E14" s="46"/>
      <c r="F14" s="26"/>
    </row>
    <row r="15" spans="2:6" ht="15.75" customHeight="1" x14ac:dyDescent="0.3">
      <c r="B15" s="91"/>
      <c r="C15" s="90"/>
      <c r="E15" s="46"/>
      <c r="F15" s="26"/>
    </row>
    <row r="16" spans="2:6" x14ac:dyDescent="0.3">
      <c r="B16" s="91"/>
      <c r="C16" s="90"/>
      <c r="E16" s="46"/>
      <c r="F16" s="26"/>
    </row>
    <row r="17" spans="2:6" x14ac:dyDescent="0.3">
      <c r="B17" s="90"/>
      <c r="C17" s="90"/>
      <c r="E17" s="46"/>
      <c r="F17" s="26"/>
    </row>
    <row r="18" spans="2:6" x14ac:dyDescent="0.3">
      <c r="B18" s="90"/>
      <c r="C18" s="90"/>
      <c r="E18" s="46"/>
      <c r="F18" s="26"/>
    </row>
    <row r="19" spans="2:6" x14ac:dyDescent="0.3">
      <c r="B19" s="90"/>
      <c r="C19" s="90"/>
      <c r="E19" s="46"/>
      <c r="F19" s="26"/>
    </row>
    <row r="20" spans="2:6" x14ac:dyDescent="0.3">
      <c r="B20" s="90"/>
      <c r="C20" s="90"/>
      <c r="E20" s="46"/>
      <c r="F20" s="26"/>
    </row>
    <row r="21" spans="2:6" x14ac:dyDescent="0.3">
      <c r="B21" s="90"/>
      <c r="C21" s="90"/>
      <c r="E21" s="46"/>
      <c r="F21" s="26"/>
    </row>
    <row r="22" spans="2:6" x14ac:dyDescent="0.3">
      <c r="B22" s="90"/>
      <c r="C22" s="90"/>
      <c r="E22" s="46"/>
      <c r="F22" s="26"/>
    </row>
    <row r="23" spans="2:6" x14ac:dyDescent="0.3">
      <c r="B23" s="90"/>
      <c r="C23" s="90"/>
      <c r="E23" s="46"/>
      <c r="F23" s="26"/>
    </row>
    <row r="24" spans="2:6" x14ac:dyDescent="0.3">
      <c r="B24" s="90"/>
      <c r="C24" s="90"/>
      <c r="E24" s="46"/>
      <c r="F24" s="26"/>
    </row>
    <row r="25" spans="2:6" x14ac:dyDescent="0.3">
      <c r="E25" s="46"/>
      <c r="F2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SPELREGELS</vt:lpstr>
      <vt:lpstr>POULEWEDSTRIJDEN</vt:lpstr>
      <vt:lpstr>EINDSTANDEN POULE</vt:lpstr>
      <vt:lpstr>BONUSVRAGEN</vt:lpstr>
    </vt:vector>
  </TitlesOfParts>
  <Company>SAINT-GOBAIN 1.8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den Braak, Joris</dc:creator>
  <cp:lastModifiedBy>Sebastiaan Brandwijk</cp:lastModifiedBy>
  <dcterms:created xsi:type="dcterms:W3CDTF">2015-07-10T07:09:24Z</dcterms:created>
  <dcterms:modified xsi:type="dcterms:W3CDTF">2019-08-30T07:16:45Z</dcterms:modified>
</cp:coreProperties>
</file>